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sera/cernbox/SWB/2025/"/>
    </mc:Choice>
  </mc:AlternateContent>
  <xr:revisionPtr revIDLastSave="0" documentId="13_ncr:1_{57BDB79B-7042-2446-A8C7-C69462757F1F}" xr6:coauthVersionLast="47" xr6:coauthVersionMax="47" xr10:uidLastSave="{00000000-0000-0000-0000-000000000000}"/>
  <bookViews>
    <workbookView xWindow="-36920" yWindow="-5960" windowWidth="35280" windowHeight="21580" xr2:uid="{D7D34DDC-7237-FC40-951B-D0B6BA4B4764}"/>
  </bookViews>
  <sheets>
    <sheet name="OVERVIEW" sheetId="25" r:id="rId1"/>
    <sheet name="FIT" sheetId="31" r:id="rId2"/>
    <sheet name="FT2" sheetId="32" r:id="rId3"/>
    <sheet name="FIT3" sheetId="33" r:id="rId4"/>
    <sheet name="Analysis Coord." sheetId="1" r:id="rId5"/>
    <sheet name="CRU" sheetId="2" r:id="rId6"/>
    <sheet name="CTP" sheetId="3" r:id="rId7"/>
    <sheet name="DPG" sheetId="4" r:id="rId8"/>
    <sheet name="DCS" sheetId="5" r:id="rId9"/>
    <sheet name="EMCAL" sheetId="6" r:id="rId10"/>
    <sheet name="HMPID" sheetId="7" r:id="rId11"/>
    <sheet name="ITS" sheetId="8" r:id="rId12"/>
    <sheet name="LHC_IF" sheetId="9" r:id="rId13"/>
    <sheet name="Management" sheetId="10" r:id="rId14"/>
    <sheet name="MFT" sheetId="11" r:id="rId15"/>
    <sheet name="MUON" sheetId="12" r:id="rId16"/>
    <sheet name="O2_EPN" sheetId="13" r:id="rId17"/>
    <sheet name="O2_FLP" sheetId="14" r:id="rId18"/>
    <sheet name="O2_PDP" sheetId="15" r:id="rId19"/>
    <sheet name="Outreach" sheetId="16" r:id="rId20"/>
    <sheet name="PHOS" sheetId="26" r:id="rId21"/>
    <sheet name="Phys. Coord." sheetId="18" r:id="rId22"/>
    <sheet name="Techn. Coord." sheetId="19" r:id="rId23"/>
    <sheet name="TOF" sheetId="20" r:id="rId24"/>
    <sheet name="TPC" sheetId="21" r:id="rId25"/>
    <sheet name="TRD" sheetId="22" r:id="rId26"/>
    <sheet name="Trigger Coord." sheetId="23" r:id="rId27"/>
    <sheet name="ZDC" sheetId="24" r:id="rId28"/>
    <sheet name="FOCAL" sheetId="28" r:id="rId29"/>
    <sheet name="ITS3" sheetId="29" r:id="rId30"/>
  </sheets>
  <definedNames>
    <definedName name="_xlnm.Print_Area" localSheetId="0">OVERVIEW!$A$1:$G$34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5" l="1"/>
  <c r="F11" i="25"/>
  <c r="X34" i="10"/>
  <c r="W34" i="10"/>
  <c r="Z30" i="10"/>
  <c r="Y30" i="10"/>
  <c r="X30" i="10"/>
  <c r="W30" i="10"/>
  <c r="Z20" i="10"/>
  <c r="Y20" i="10"/>
  <c r="X20" i="10"/>
  <c r="W20" i="10"/>
  <c r="Z19" i="10"/>
  <c r="Y19" i="10"/>
  <c r="X19" i="10"/>
  <c r="W19" i="10"/>
  <c r="Z18" i="10"/>
  <c r="Y18" i="10"/>
  <c r="X18" i="10"/>
  <c r="W18" i="10"/>
  <c r="Z17" i="10"/>
  <c r="Y17" i="10"/>
  <c r="X17" i="10"/>
  <c r="W17" i="10"/>
  <c r="Z16" i="10"/>
  <c r="Y16" i="10"/>
  <c r="X16" i="10"/>
  <c r="W16" i="10"/>
  <c r="Z14" i="10"/>
  <c r="Y14" i="10"/>
  <c r="X14" i="10"/>
  <c r="W14" i="10"/>
  <c r="Z12" i="10"/>
  <c r="Y12" i="10"/>
  <c r="X12" i="10"/>
  <c r="W12" i="10"/>
  <c r="Z8" i="10"/>
  <c r="Y8" i="10"/>
  <c r="X8" i="10"/>
  <c r="W8" i="10"/>
  <c r="Z7" i="10"/>
  <c r="Y7" i="10"/>
  <c r="X7" i="10"/>
  <c r="W7" i="10"/>
  <c r="Z5" i="10"/>
  <c r="Y5" i="10"/>
  <c r="Y34" i="10" s="1"/>
  <c r="X5" i="10"/>
  <c r="W5" i="10"/>
  <c r="Z4" i="10"/>
  <c r="Z34" i="10" s="1"/>
  <c r="Y4" i="10"/>
  <c r="X4" i="10"/>
  <c r="W4" i="10"/>
  <c r="W35" i="10" l="1"/>
  <c r="W11" i="19"/>
  <c r="O27" i="16"/>
  <c r="AA32" i="33"/>
  <c r="AD31" i="33"/>
  <c r="AC31" i="33"/>
  <c r="AB31" i="33"/>
  <c r="AA31" i="33"/>
  <c r="AA6" i="33"/>
  <c r="AB6" i="33"/>
  <c r="AC6" i="33"/>
  <c r="AD6" i="33"/>
  <c r="AA7" i="33"/>
  <c r="AB7" i="33"/>
  <c r="AC7" i="33"/>
  <c r="AD7" i="33"/>
  <c r="AA8" i="33"/>
  <c r="AB8" i="33"/>
  <c r="AC8" i="33"/>
  <c r="AD8" i="33"/>
  <c r="AA9" i="33"/>
  <c r="AB9" i="33"/>
  <c r="AC9" i="33"/>
  <c r="AD9" i="33"/>
  <c r="AA10" i="33"/>
  <c r="AB10" i="33"/>
  <c r="AC10" i="33"/>
  <c r="AD10" i="33"/>
  <c r="AA11" i="33"/>
  <c r="AB11" i="33"/>
  <c r="AC11" i="33"/>
  <c r="AD11" i="33"/>
  <c r="AA12" i="33"/>
  <c r="AB12" i="33"/>
  <c r="AC12" i="33"/>
  <c r="AD12" i="33"/>
  <c r="AA13" i="33"/>
  <c r="AB13" i="33"/>
  <c r="AC13" i="33"/>
  <c r="AD13" i="33"/>
  <c r="AA14" i="33"/>
  <c r="AB14" i="33"/>
  <c r="AC14" i="33"/>
  <c r="AD14" i="33"/>
  <c r="AA15" i="33"/>
  <c r="AB15" i="33"/>
  <c r="AC15" i="33"/>
  <c r="AD15" i="33"/>
  <c r="AA16" i="33"/>
  <c r="AB16" i="33"/>
  <c r="AC16" i="33"/>
  <c r="AD16" i="33"/>
  <c r="AA17" i="33"/>
  <c r="AB17" i="33"/>
  <c r="AC17" i="33"/>
  <c r="AD17" i="33"/>
  <c r="AA18" i="33"/>
  <c r="AB18" i="33"/>
  <c r="AC18" i="33"/>
  <c r="AD18" i="33"/>
  <c r="AA19" i="33"/>
  <c r="AB19" i="33"/>
  <c r="AC19" i="33"/>
  <c r="AD19" i="33"/>
  <c r="AA20" i="33"/>
  <c r="AB20" i="33"/>
  <c r="AC20" i="33"/>
  <c r="AD20" i="33"/>
  <c r="AA21" i="33"/>
  <c r="AB21" i="33"/>
  <c r="AC21" i="33"/>
  <c r="AD21" i="33"/>
  <c r="AA22" i="33"/>
  <c r="AB22" i="33"/>
  <c r="AC22" i="33"/>
  <c r="AD22" i="33"/>
  <c r="AA23" i="33"/>
  <c r="AB23" i="33"/>
  <c r="AC23" i="33"/>
  <c r="AD23" i="33"/>
  <c r="AA24" i="33"/>
  <c r="AB24" i="33"/>
  <c r="AC24" i="33"/>
  <c r="AD24" i="33"/>
  <c r="AA25" i="33"/>
  <c r="AB25" i="33"/>
  <c r="AC25" i="33"/>
  <c r="AD25" i="33"/>
  <c r="AA26" i="33"/>
  <c r="AB26" i="33"/>
  <c r="AC26" i="33"/>
  <c r="AD26" i="33"/>
  <c r="AA27" i="33"/>
  <c r="AB27" i="33"/>
  <c r="AC27" i="33"/>
  <c r="AD27" i="33"/>
  <c r="AA28" i="33"/>
  <c r="AB28" i="33"/>
  <c r="AC28" i="33"/>
  <c r="AD28" i="33"/>
  <c r="AA29" i="33"/>
  <c r="AB29" i="33"/>
  <c r="AC29" i="33"/>
  <c r="AD29" i="33"/>
  <c r="AA30" i="33"/>
  <c r="AB30" i="33"/>
  <c r="AC30" i="33"/>
  <c r="AD30" i="33"/>
  <c r="AD5" i="33"/>
  <c r="AC5" i="33"/>
  <c r="AB5" i="33"/>
  <c r="AA5" i="33"/>
  <c r="AD4" i="33"/>
  <c r="AC4" i="33"/>
  <c r="AB4" i="33"/>
  <c r="AA4" i="33"/>
  <c r="W12" i="1" l="1"/>
  <c r="F28" i="25" l="1"/>
  <c r="E28" i="25"/>
  <c r="E29" i="25"/>
  <c r="Z31" i="33"/>
  <c r="Y31" i="33"/>
  <c r="X31" i="33"/>
  <c r="W31" i="33"/>
  <c r="W32" i="33" s="1"/>
  <c r="V31" i="33"/>
  <c r="U31" i="33"/>
  <c r="T31" i="33"/>
  <c r="S31" i="33"/>
  <c r="S32" i="33" s="1"/>
  <c r="R31" i="33"/>
  <c r="Q31" i="33"/>
  <c r="P31" i="33"/>
  <c r="O31" i="33"/>
  <c r="O32" i="33" s="1"/>
  <c r="N31" i="33"/>
  <c r="M31" i="33"/>
  <c r="L31" i="33"/>
  <c r="K32" i="33" s="1"/>
  <c r="K31" i="33"/>
  <c r="J31" i="33"/>
  <c r="I31" i="33"/>
  <c r="H31" i="33"/>
  <c r="G31" i="33"/>
  <c r="G32" i="33" s="1"/>
  <c r="T30" i="32" l="1"/>
  <c r="S30" i="32"/>
  <c r="R30" i="32"/>
  <c r="Q30" i="32"/>
  <c r="Q31" i="32" s="1"/>
  <c r="Z29" i="13"/>
  <c r="Y29" i="13"/>
  <c r="X29" i="13"/>
  <c r="W29" i="13"/>
  <c r="AE22" i="28"/>
  <c r="AD22" i="28"/>
  <c r="AC22" i="28"/>
  <c r="AB22" i="28"/>
  <c r="AE21" i="28"/>
  <c r="AD21" i="28"/>
  <c r="AC21" i="28"/>
  <c r="AB21" i="28"/>
  <c r="AE20" i="28"/>
  <c r="AD20" i="28"/>
  <c r="AC20" i="28"/>
  <c r="AB20" i="28"/>
  <c r="AE19" i="28"/>
  <c r="AD19" i="28"/>
  <c r="AC19" i="28"/>
  <c r="AB19" i="28"/>
  <c r="AE18" i="28"/>
  <c r="AD18" i="28"/>
  <c r="AC18" i="28"/>
  <c r="AB18" i="28"/>
  <c r="AE17" i="28"/>
  <c r="AD17" i="28"/>
  <c r="AC17" i="28"/>
  <c r="AB17" i="28"/>
  <c r="AE16" i="28"/>
  <c r="AD16" i="28"/>
  <c r="AC16" i="28"/>
  <c r="AB16" i="28"/>
  <c r="AE15" i="28"/>
  <c r="AD15" i="28"/>
  <c r="AC15" i="28"/>
  <c r="AB15" i="28"/>
  <c r="AE14" i="28"/>
  <c r="AD14" i="28"/>
  <c r="AC14" i="28"/>
  <c r="AB14" i="28"/>
  <c r="AE13" i="28"/>
  <c r="AD13" i="28"/>
  <c r="AC13" i="28"/>
  <c r="AB13" i="28"/>
  <c r="AE12" i="28"/>
  <c r="AD12" i="28"/>
  <c r="AC12" i="28"/>
  <c r="AB12" i="28"/>
  <c r="AE11" i="28"/>
  <c r="AD11" i="28"/>
  <c r="AC11" i="28"/>
  <c r="AB11" i="28"/>
  <c r="AE10" i="28"/>
  <c r="AD10" i="28"/>
  <c r="AC10" i="28"/>
  <c r="AB10" i="28"/>
  <c r="AE9" i="28"/>
  <c r="AD9" i="28"/>
  <c r="AC9" i="28"/>
  <c r="AB9" i="28"/>
  <c r="W30" i="13" l="1"/>
  <c r="AF49" i="20"/>
  <c r="AE49" i="20"/>
  <c r="AD49" i="20"/>
  <c r="W50" i="20"/>
  <c r="AD7" i="20"/>
  <c r="AE7" i="20"/>
  <c r="AF7" i="20"/>
  <c r="AG7" i="20"/>
  <c r="AD8" i="20"/>
  <c r="AE8" i="20"/>
  <c r="AF8" i="20"/>
  <c r="AG8" i="20"/>
  <c r="AD9" i="20"/>
  <c r="AE9" i="20"/>
  <c r="AF9" i="20"/>
  <c r="AG9" i="20"/>
  <c r="AD10" i="20"/>
  <c r="AE10" i="20"/>
  <c r="AF10" i="20"/>
  <c r="AG10" i="20"/>
  <c r="AD11" i="20"/>
  <c r="AE11" i="20"/>
  <c r="AF11" i="20"/>
  <c r="AG11" i="20"/>
  <c r="AD12" i="20"/>
  <c r="AE12" i="20"/>
  <c r="AF12" i="20"/>
  <c r="AG12" i="20"/>
  <c r="AD13" i="20"/>
  <c r="AE13" i="20"/>
  <c r="AF13" i="20"/>
  <c r="AG13" i="20"/>
  <c r="AD14" i="20"/>
  <c r="AE14" i="20"/>
  <c r="AF14" i="20"/>
  <c r="AG14" i="20"/>
  <c r="AD15" i="20"/>
  <c r="AE15" i="20"/>
  <c r="AF15" i="20"/>
  <c r="AG15" i="20"/>
  <c r="AD16" i="20"/>
  <c r="AE16" i="20"/>
  <c r="AF16" i="20"/>
  <c r="AG16" i="20"/>
  <c r="AD17" i="20"/>
  <c r="AE17" i="20"/>
  <c r="AF17" i="20"/>
  <c r="AG17" i="20"/>
  <c r="AD18" i="20"/>
  <c r="AE18" i="20"/>
  <c r="AF18" i="20"/>
  <c r="AG18" i="20"/>
  <c r="AD19" i="20"/>
  <c r="AE19" i="20"/>
  <c r="AF19" i="20"/>
  <c r="AG19" i="20"/>
  <c r="AD20" i="20"/>
  <c r="AE20" i="20"/>
  <c r="AF20" i="20"/>
  <c r="AG20" i="20"/>
  <c r="AD21" i="20"/>
  <c r="AE21" i="20"/>
  <c r="AF21" i="20"/>
  <c r="AG21" i="20"/>
  <c r="AD22" i="20"/>
  <c r="AE22" i="20"/>
  <c r="AF22" i="20"/>
  <c r="AG22" i="20"/>
  <c r="AD23" i="20"/>
  <c r="AE23" i="20"/>
  <c r="AF23" i="20"/>
  <c r="AG23" i="20"/>
  <c r="AD24" i="20"/>
  <c r="AE24" i="20"/>
  <c r="AF24" i="20"/>
  <c r="AG24" i="20"/>
  <c r="AD25" i="20"/>
  <c r="AE25" i="20"/>
  <c r="AF25" i="20"/>
  <c r="AG25" i="20"/>
  <c r="AD26" i="20"/>
  <c r="AE26" i="20"/>
  <c r="AF26" i="20"/>
  <c r="AG26" i="20"/>
  <c r="AD27" i="20"/>
  <c r="AE27" i="20"/>
  <c r="AF27" i="20"/>
  <c r="AG27" i="20"/>
  <c r="AD28" i="20"/>
  <c r="AE28" i="20"/>
  <c r="AF28" i="20"/>
  <c r="AG28" i="20"/>
  <c r="AD29" i="20"/>
  <c r="AE29" i="20"/>
  <c r="AF29" i="20"/>
  <c r="AG29" i="20"/>
  <c r="AD30" i="20"/>
  <c r="AE30" i="20"/>
  <c r="AF30" i="20"/>
  <c r="AG30" i="20"/>
  <c r="AD31" i="20"/>
  <c r="AE31" i="20"/>
  <c r="AF31" i="20"/>
  <c r="AG31" i="20"/>
  <c r="AD32" i="20"/>
  <c r="AE32" i="20"/>
  <c r="AF32" i="20"/>
  <c r="AG32" i="20"/>
  <c r="AD33" i="20"/>
  <c r="AE33" i="20"/>
  <c r="AF33" i="20"/>
  <c r="AG33" i="20"/>
  <c r="AD34" i="20"/>
  <c r="AE34" i="20"/>
  <c r="AF34" i="20"/>
  <c r="AG34" i="20"/>
  <c r="AD35" i="20"/>
  <c r="AE35" i="20"/>
  <c r="AF35" i="20"/>
  <c r="AG35" i="20"/>
  <c r="AD36" i="20"/>
  <c r="AE36" i="20"/>
  <c r="AF36" i="20"/>
  <c r="AG36" i="20"/>
  <c r="AD37" i="20"/>
  <c r="AE37" i="20"/>
  <c r="AF37" i="20"/>
  <c r="AG37" i="20"/>
  <c r="AD38" i="20"/>
  <c r="AE38" i="20"/>
  <c r="AF38" i="20"/>
  <c r="AG38" i="20"/>
  <c r="AD39" i="20"/>
  <c r="AE39" i="20"/>
  <c r="AF39" i="20"/>
  <c r="AG39" i="20"/>
  <c r="AD40" i="20"/>
  <c r="AE40" i="20"/>
  <c r="AF40" i="20"/>
  <c r="AG40" i="20"/>
  <c r="AD41" i="20"/>
  <c r="AE41" i="20"/>
  <c r="AF41" i="20"/>
  <c r="AG41" i="20"/>
  <c r="AD42" i="20"/>
  <c r="AE42" i="20"/>
  <c r="AF42" i="20"/>
  <c r="AG42" i="20"/>
  <c r="AD43" i="20"/>
  <c r="AE43" i="20"/>
  <c r="AF43" i="20"/>
  <c r="AG43" i="20"/>
  <c r="AD44" i="20"/>
  <c r="AE44" i="20"/>
  <c r="AF44" i="20"/>
  <c r="AG44" i="20"/>
  <c r="AD45" i="20"/>
  <c r="AE45" i="20"/>
  <c r="AF45" i="20"/>
  <c r="AG45" i="20"/>
  <c r="AD46" i="20"/>
  <c r="AE46" i="20"/>
  <c r="AF46" i="20"/>
  <c r="AG46" i="20"/>
  <c r="AD47" i="20"/>
  <c r="AE47" i="20"/>
  <c r="AF47" i="20"/>
  <c r="AG47" i="20"/>
  <c r="AD48" i="20"/>
  <c r="AE48" i="20"/>
  <c r="AF48" i="20"/>
  <c r="AG48" i="20"/>
  <c r="AG6" i="20"/>
  <c r="AF6" i="20"/>
  <c r="AE6" i="20"/>
  <c r="AD6" i="20"/>
  <c r="AG5" i="20"/>
  <c r="AF5" i="20"/>
  <c r="AE5" i="20"/>
  <c r="AD5" i="20"/>
  <c r="AG4" i="20"/>
  <c r="AF4" i="20"/>
  <c r="AE4" i="20"/>
  <c r="AD4" i="20"/>
  <c r="Z12" i="3"/>
  <c r="Y12" i="3"/>
  <c r="X12" i="3"/>
  <c r="W12" i="3"/>
  <c r="W13" i="3" s="1"/>
  <c r="F12" i="25"/>
  <c r="AB39" i="4" l="1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5" i="4"/>
  <c r="AB4" i="4"/>
  <c r="Z39" i="4"/>
  <c r="Y39" i="4"/>
  <c r="X39" i="4"/>
  <c r="W39" i="4"/>
  <c r="W40" i="4" s="1"/>
  <c r="AB7" i="15"/>
  <c r="AB8" i="15"/>
  <c r="AB9" i="15"/>
  <c r="AB10" i="15"/>
  <c r="AB11" i="15"/>
  <c r="AB12" i="15"/>
  <c r="AB13" i="15"/>
  <c r="AB14" i="15"/>
  <c r="AB15" i="15"/>
  <c r="AB49" i="15" s="1"/>
  <c r="AB50" i="15" s="1"/>
  <c r="AB16" i="15"/>
  <c r="AB17" i="15"/>
  <c r="AB18" i="15"/>
  <c r="AB19" i="15"/>
  <c r="AB20" i="15"/>
  <c r="AB21" i="15"/>
  <c r="AB22" i="15"/>
  <c r="AB23" i="15"/>
  <c r="AB24" i="15"/>
  <c r="AB25" i="15"/>
  <c r="AB26" i="15"/>
  <c r="AB27" i="15"/>
  <c r="AB28" i="15"/>
  <c r="AB29" i="15"/>
  <c r="AB30" i="15"/>
  <c r="AB31" i="15"/>
  <c r="AB32" i="15"/>
  <c r="AB33" i="15"/>
  <c r="AB34" i="15"/>
  <c r="AB35" i="15"/>
  <c r="AB36" i="15"/>
  <c r="AB37" i="15"/>
  <c r="AB38" i="15"/>
  <c r="AB39" i="15"/>
  <c r="AB40" i="15"/>
  <c r="AB41" i="15"/>
  <c r="AB42" i="15"/>
  <c r="AB43" i="15"/>
  <c r="AB44" i="15"/>
  <c r="AB45" i="15"/>
  <c r="AB46" i="15"/>
  <c r="AB47" i="15"/>
  <c r="AB48" i="15"/>
  <c r="AB6" i="15"/>
  <c r="AB5" i="15"/>
  <c r="AB4" i="15"/>
  <c r="Z49" i="15"/>
  <c r="Y49" i="15"/>
  <c r="X49" i="15"/>
  <c r="W49" i="15"/>
  <c r="W50" i="15" s="1"/>
  <c r="W48" i="11"/>
  <c r="Z47" i="11"/>
  <c r="Y47" i="11"/>
  <c r="X47" i="11"/>
  <c r="W47" i="11"/>
  <c r="Z15" i="18" l="1"/>
  <c r="Y15" i="18"/>
  <c r="X15" i="18"/>
  <c r="W15" i="18"/>
  <c r="W16" i="18" s="1"/>
  <c r="Z14" i="9" l="1"/>
  <c r="Y14" i="9"/>
  <c r="X14" i="9"/>
  <c r="W14" i="9"/>
  <c r="W15" i="9" s="1"/>
  <c r="H29" i="25" l="1"/>
  <c r="H28" i="25"/>
  <c r="H27" i="25"/>
  <c r="H26" i="25"/>
  <c r="H25" i="25"/>
  <c r="H24" i="25"/>
  <c r="H23" i="25"/>
  <c r="H22" i="25"/>
  <c r="H18" i="25"/>
  <c r="H15" i="25"/>
  <c r="H11" i="25"/>
  <c r="H9" i="25"/>
  <c r="H7" i="25"/>
  <c r="H6" i="25"/>
  <c r="F24" i="25"/>
  <c r="E24" i="25"/>
  <c r="D24" i="25"/>
  <c r="D25" i="25"/>
  <c r="C24" i="25"/>
  <c r="B24" i="25"/>
  <c r="Z11" i="23"/>
  <c r="Y11" i="23"/>
  <c r="X11" i="23"/>
  <c r="W11" i="23"/>
  <c r="W12" i="23" s="1"/>
  <c r="V11" i="23"/>
  <c r="U11" i="23"/>
  <c r="T11" i="23"/>
  <c r="S11" i="23"/>
  <c r="S12" i="23" s="1"/>
  <c r="R11" i="23"/>
  <c r="Q11" i="23"/>
  <c r="P11" i="23"/>
  <c r="O11" i="23"/>
  <c r="O12" i="23" s="1"/>
  <c r="N11" i="23"/>
  <c r="M11" i="23"/>
  <c r="L11" i="23"/>
  <c r="K12" i="23" s="1"/>
  <c r="K11" i="23"/>
  <c r="J11" i="23"/>
  <c r="I11" i="23"/>
  <c r="H11" i="23"/>
  <c r="G11" i="23"/>
  <c r="G12" i="23" s="1"/>
  <c r="E13" i="25" l="1"/>
  <c r="D13" i="25"/>
  <c r="C13" i="25"/>
  <c r="B13" i="25"/>
  <c r="Z25" i="12"/>
  <c r="Y25" i="12"/>
  <c r="X25" i="12"/>
  <c r="W25" i="12"/>
  <c r="W26" i="12" s="1"/>
  <c r="F13" i="25" s="1"/>
  <c r="H13" i="25" s="1"/>
  <c r="V25" i="12"/>
  <c r="U25" i="12"/>
  <c r="T25" i="12"/>
  <c r="S25" i="12"/>
  <c r="S26" i="12" s="1"/>
  <c r="R25" i="12"/>
  <c r="Q25" i="12"/>
  <c r="P25" i="12"/>
  <c r="O25" i="12"/>
  <c r="O26" i="12" s="1"/>
  <c r="N25" i="12"/>
  <c r="M25" i="12"/>
  <c r="L25" i="12"/>
  <c r="K26" i="12" s="1"/>
  <c r="K25" i="12"/>
  <c r="J25" i="12"/>
  <c r="I25" i="12"/>
  <c r="H25" i="12"/>
  <c r="G25" i="12"/>
  <c r="G26" i="12" s="1"/>
  <c r="W22" i="24" l="1"/>
  <c r="G9" i="2"/>
  <c r="H9" i="2"/>
  <c r="I9" i="2"/>
  <c r="J9" i="2"/>
  <c r="G10" i="2" s="1"/>
  <c r="O9" i="2"/>
  <c r="O10" i="2" s="1"/>
  <c r="P9" i="2"/>
  <c r="Q9" i="2"/>
  <c r="R9" i="2"/>
  <c r="S9" i="2"/>
  <c r="S10" i="2" s="1"/>
  <c r="T9" i="2"/>
  <c r="U9" i="2"/>
  <c r="V9" i="2"/>
  <c r="W9" i="2"/>
  <c r="X9" i="2"/>
  <c r="Y9" i="2"/>
  <c r="Z9" i="2"/>
  <c r="W10" i="2" l="1"/>
  <c r="Z23" i="28"/>
  <c r="Y23" i="28"/>
  <c r="X23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O24" i="28" l="1"/>
  <c r="S24" i="28"/>
  <c r="E30" i="25" s="1"/>
  <c r="K24" i="28"/>
  <c r="W24" i="28"/>
  <c r="F30" i="25" s="1"/>
  <c r="H30" i="25" s="1"/>
  <c r="G24" i="28"/>
  <c r="F29" i="25"/>
  <c r="G20" i="29"/>
  <c r="Z19" i="29"/>
  <c r="Y19" i="29"/>
  <c r="X19" i="29"/>
  <c r="W19" i="29"/>
  <c r="W20" i="29" s="1"/>
  <c r="V19" i="29"/>
  <c r="S20" i="29" s="1"/>
  <c r="U19" i="29"/>
  <c r="T19" i="29"/>
  <c r="S19" i="29"/>
  <c r="R19" i="29"/>
  <c r="Q19" i="29"/>
  <c r="P19" i="29"/>
  <c r="O19" i="29"/>
  <c r="O20" i="29" s="1"/>
  <c r="N19" i="29"/>
  <c r="M19" i="29"/>
  <c r="L19" i="29"/>
  <c r="K20" i="29" s="1"/>
  <c r="K19" i="29"/>
  <c r="J19" i="29"/>
  <c r="I19" i="29"/>
  <c r="H19" i="29"/>
  <c r="G19" i="29"/>
  <c r="F23" i="25" l="1"/>
  <c r="E23" i="25"/>
  <c r="D23" i="25"/>
  <c r="C23" i="25"/>
  <c r="B23" i="25"/>
  <c r="Z29" i="22"/>
  <c r="Y29" i="22"/>
  <c r="X29" i="22"/>
  <c r="W29" i="22"/>
  <c r="W30" i="22" s="1"/>
  <c r="V29" i="22"/>
  <c r="S30" i="22" s="1"/>
  <c r="U29" i="22"/>
  <c r="T29" i="22"/>
  <c r="S29" i="22"/>
  <c r="R29" i="22"/>
  <c r="Q29" i="22"/>
  <c r="P29" i="22"/>
  <c r="O29" i="22"/>
  <c r="O30" i="22" s="1"/>
  <c r="N29" i="22"/>
  <c r="M29" i="22"/>
  <c r="L29" i="22"/>
  <c r="K30" i="22" s="1"/>
  <c r="K29" i="22"/>
  <c r="J29" i="22"/>
  <c r="I29" i="22"/>
  <c r="H29" i="22"/>
  <c r="G29" i="22"/>
  <c r="G30" i="22" s="1"/>
  <c r="F22" i="25" l="1"/>
  <c r="E22" i="25"/>
  <c r="D22" i="25"/>
  <c r="C22" i="25"/>
  <c r="B22" i="25"/>
  <c r="G22" i="21"/>
  <c r="Z21" i="21"/>
  <c r="Y21" i="21"/>
  <c r="X21" i="21"/>
  <c r="W21" i="21"/>
  <c r="W22" i="21" s="1"/>
  <c r="V21" i="21"/>
  <c r="U21" i="21"/>
  <c r="T21" i="21"/>
  <c r="S21" i="21"/>
  <c r="S22" i="21" s="1"/>
  <c r="R21" i="21"/>
  <c r="Q21" i="21"/>
  <c r="P21" i="21"/>
  <c r="O21" i="21"/>
  <c r="O22" i="21" s="1"/>
  <c r="N21" i="21"/>
  <c r="M21" i="21"/>
  <c r="L21" i="21"/>
  <c r="K22" i="21" s="1"/>
  <c r="K21" i="21"/>
  <c r="J21" i="21"/>
  <c r="I21" i="21"/>
  <c r="H21" i="21"/>
  <c r="G21" i="21"/>
  <c r="F25" i="25"/>
  <c r="E25" i="25"/>
  <c r="C25" i="25"/>
  <c r="B25" i="25"/>
  <c r="W20" i="24"/>
  <c r="V19" i="24"/>
  <c r="U19" i="24"/>
  <c r="T19" i="24"/>
  <c r="S19" i="24"/>
  <c r="S20" i="24" s="1"/>
  <c r="R19" i="24"/>
  <c r="O20" i="24" s="1"/>
  <c r="Q19" i="24"/>
  <c r="P19" i="24"/>
  <c r="O19" i="24"/>
  <c r="N19" i="24"/>
  <c r="M19" i="24"/>
  <c r="L19" i="24"/>
  <c r="K19" i="24"/>
  <c r="K20" i="24" s="1"/>
  <c r="J19" i="24"/>
  <c r="I19" i="24"/>
  <c r="H19" i="24"/>
  <c r="G20" i="24" s="1"/>
  <c r="G19" i="24"/>
  <c r="F21" i="25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S50" i="20" l="1"/>
  <c r="E21" i="25" s="1"/>
  <c r="H21" i="25" s="1"/>
  <c r="O50" i="20"/>
  <c r="D21" i="25" s="1"/>
  <c r="K50" i="20"/>
  <c r="C21" i="25" s="1"/>
  <c r="G50" i="20"/>
  <c r="B21" i="25" s="1"/>
  <c r="F20" i="25"/>
  <c r="H20" i="25" s="1"/>
  <c r="E20" i="25"/>
  <c r="D20" i="25"/>
  <c r="C20" i="25"/>
  <c r="B20" i="25"/>
  <c r="Z10" i="19"/>
  <c r="Y10" i="19"/>
  <c r="X10" i="19"/>
  <c r="W10" i="19"/>
  <c r="V10" i="19"/>
  <c r="U10" i="19"/>
  <c r="T10" i="19"/>
  <c r="S10" i="19"/>
  <c r="S11" i="19" s="1"/>
  <c r="R10" i="19"/>
  <c r="Q10" i="19"/>
  <c r="P10" i="19"/>
  <c r="O10" i="19"/>
  <c r="O11" i="19" s="1"/>
  <c r="N10" i="19"/>
  <c r="M10" i="19"/>
  <c r="L10" i="19"/>
  <c r="K10" i="19"/>
  <c r="K11" i="19" s="1"/>
  <c r="J10" i="19"/>
  <c r="I10" i="19"/>
  <c r="H10" i="19"/>
  <c r="G10" i="19"/>
  <c r="G11" i="19" s="1"/>
  <c r="F19" i="25" l="1"/>
  <c r="H19" i="25" s="1"/>
  <c r="E19" i="25"/>
  <c r="D19" i="25"/>
  <c r="C19" i="25"/>
  <c r="B19" i="25"/>
  <c r="V15" i="18"/>
  <c r="U15" i="18"/>
  <c r="T15" i="18"/>
  <c r="S15" i="18"/>
  <c r="S16" i="18" s="1"/>
  <c r="R15" i="18"/>
  <c r="Q15" i="18"/>
  <c r="P15" i="18"/>
  <c r="O15" i="18"/>
  <c r="O16" i="18" s="1"/>
  <c r="N15" i="18"/>
  <c r="M15" i="18"/>
  <c r="L15" i="18"/>
  <c r="K16" i="18" s="1"/>
  <c r="K15" i="18"/>
  <c r="J15" i="18"/>
  <c r="I15" i="18"/>
  <c r="H15" i="18"/>
  <c r="G15" i="18"/>
  <c r="G16" i="18" s="1"/>
  <c r="D17" i="25" l="1"/>
  <c r="C17" i="25"/>
  <c r="B17" i="25"/>
  <c r="G10" i="16"/>
  <c r="Z9" i="16"/>
  <c r="Y9" i="16"/>
  <c r="X9" i="16"/>
  <c r="W9" i="16"/>
  <c r="V9" i="16"/>
  <c r="U9" i="16"/>
  <c r="T9" i="16"/>
  <c r="S9" i="16"/>
  <c r="R9" i="16"/>
  <c r="Q9" i="16"/>
  <c r="P9" i="16"/>
  <c r="O9" i="16"/>
  <c r="O10" i="16" s="1"/>
  <c r="N9" i="16"/>
  <c r="M9" i="16"/>
  <c r="L9" i="16"/>
  <c r="K10" i="16" s="1"/>
  <c r="K9" i="16"/>
  <c r="J9" i="16"/>
  <c r="I9" i="16"/>
  <c r="H9" i="16"/>
  <c r="G9" i="16"/>
  <c r="S10" i="16" l="1"/>
  <c r="E17" i="25" s="1"/>
  <c r="W10" i="16"/>
  <c r="F17" i="25" s="1"/>
  <c r="F16" i="25"/>
  <c r="H16" i="25" s="1"/>
  <c r="E16" i="25"/>
  <c r="D16" i="25"/>
  <c r="C16" i="25"/>
  <c r="B16" i="25"/>
  <c r="V49" i="15"/>
  <c r="U49" i="15"/>
  <c r="T49" i="15"/>
  <c r="S49" i="15"/>
  <c r="S50" i="15" s="1"/>
  <c r="R49" i="15"/>
  <c r="Q49" i="15"/>
  <c r="P49" i="15"/>
  <c r="O49" i="15"/>
  <c r="O50" i="15" s="1"/>
  <c r="N49" i="15"/>
  <c r="M49" i="15"/>
  <c r="L49" i="15"/>
  <c r="K50" i="15" s="1"/>
  <c r="K49" i="15"/>
  <c r="J49" i="15"/>
  <c r="I49" i="15"/>
  <c r="H49" i="15"/>
  <c r="G49" i="15"/>
  <c r="G50" i="15" s="1"/>
  <c r="H17" i="25" l="1"/>
  <c r="F15" i="25"/>
  <c r="E15" i="25"/>
  <c r="D15" i="25"/>
  <c r="C15" i="25"/>
  <c r="B15" i="25"/>
  <c r="Z23" i="14"/>
  <c r="Y23" i="14"/>
  <c r="X23" i="14"/>
  <c r="W23" i="14"/>
  <c r="W24" i="14" s="1"/>
  <c r="V23" i="14"/>
  <c r="U23" i="14"/>
  <c r="T23" i="14"/>
  <c r="S23" i="14"/>
  <c r="S24" i="14" s="1"/>
  <c r="R23" i="14"/>
  <c r="Q23" i="14"/>
  <c r="P23" i="14"/>
  <c r="O23" i="14"/>
  <c r="O24" i="14" s="1"/>
  <c r="N23" i="14"/>
  <c r="M23" i="14"/>
  <c r="L23" i="14"/>
  <c r="K24" i="14" s="1"/>
  <c r="K23" i="14"/>
  <c r="J23" i="14"/>
  <c r="I23" i="14"/>
  <c r="H23" i="14"/>
  <c r="G23" i="14"/>
  <c r="G24" i="14" s="1"/>
  <c r="F14" i="25" l="1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K30" i="13" l="1"/>
  <c r="C14" i="25" s="1"/>
  <c r="S30" i="13"/>
  <c r="E14" i="25" s="1"/>
  <c r="O30" i="13"/>
  <c r="D14" i="25" s="1"/>
  <c r="G30" i="13"/>
  <c r="B14" i="25" s="1"/>
  <c r="H14" i="25"/>
  <c r="H12" i="25"/>
  <c r="E12" i="25"/>
  <c r="D12" i="25"/>
  <c r="C12" i="25"/>
  <c r="B12" i="25"/>
  <c r="K48" i="11"/>
  <c r="V47" i="11"/>
  <c r="U47" i="11"/>
  <c r="T47" i="11"/>
  <c r="S47" i="11"/>
  <c r="S48" i="11" s="1"/>
  <c r="R47" i="11"/>
  <c r="Q47" i="11"/>
  <c r="P47" i="11"/>
  <c r="O47" i="11"/>
  <c r="O48" i="11" s="1"/>
  <c r="N47" i="11"/>
  <c r="M47" i="11"/>
  <c r="L47" i="11"/>
  <c r="K47" i="11"/>
  <c r="J47" i="11"/>
  <c r="I47" i="11"/>
  <c r="H47" i="11"/>
  <c r="G47" i="11"/>
  <c r="G48" i="11" s="1"/>
  <c r="F10" i="25" l="1"/>
  <c r="H10" i="25" s="1"/>
  <c r="E10" i="25"/>
  <c r="D10" i="25"/>
  <c r="C10" i="25"/>
  <c r="B10" i="25"/>
  <c r="O15" i="9"/>
  <c r="V14" i="9"/>
  <c r="U14" i="9"/>
  <c r="T14" i="9"/>
  <c r="S14" i="9"/>
  <c r="S15" i="9" s="1"/>
  <c r="R14" i="9"/>
  <c r="Q14" i="9"/>
  <c r="P14" i="9"/>
  <c r="O14" i="9"/>
  <c r="N14" i="9"/>
  <c r="M14" i="9"/>
  <c r="L14" i="9"/>
  <c r="K15" i="9" s="1"/>
  <c r="K14" i="9"/>
  <c r="J14" i="9"/>
  <c r="I14" i="9"/>
  <c r="H14" i="9"/>
  <c r="G14" i="9"/>
  <c r="G15" i="9" s="1"/>
  <c r="F9" i="25" l="1"/>
  <c r="E9" i="25"/>
  <c r="D9" i="25"/>
  <c r="C9" i="25"/>
  <c r="B9" i="25"/>
  <c r="Z30" i="8"/>
  <c r="Y30" i="8"/>
  <c r="X30" i="8"/>
  <c r="W30" i="8"/>
  <c r="W31" i="8" s="1"/>
  <c r="V30" i="8"/>
  <c r="U30" i="8"/>
  <c r="T30" i="8"/>
  <c r="S30" i="8"/>
  <c r="S31" i="8" s="1"/>
  <c r="R30" i="8"/>
  <c r="Q30" i="8"/>
  <c r="P30" i="8"/>
  <c r="O30" i="8"/>
  <c r="O31" i="8" s="1"/>
  <c r="N30" i="8"/>
  <c r="M30" i="8"/>
  <c r="L30" i="8"/>
  <c r="K31" i="8" s="1"/>
  <c r="K30" i="8"/>
  <c r="J30" i="8"/>
  <c r="I30" i="8"/>
  <c r="H30" i="8"/>
  <c r="G30" i="8"/>
  <c r="G31" i="8" s="1"/>
  <c r="D8" i="25" l="1"/>
  <c r="C8" i="25"/>
  <c r="B8" i="25"/>
  <c r="Z24" i="7"/>
  <c r="Y24" i="7"/>
  <c r="X24" i="7"/>
  <c r="W24" i="7"/>
  <c r="V24" i="7"/>
  <c r="S25" i="7" s="1"/>
  <c r="E8" i="25" s="1"/>
  <c r="U24" i="7"/>
  <c r="T24" i="7"/>
  <c r="S24" i="7"/>
  <c r="R24" i="7"/>
  <c r="Q24" i="7"/>
  <c r="P24" i="7"/>
  <c r="O24" i="7"/>
  <c r="O25" i="7" s="1"/>
  <c r="N24" i="7"/>
  <c r="M24" i="7"/>
  <c r="L24" i="7"/>
  <c r="K25" i="7" s="1"/>
  <c r="K24" i="7"/>
  <c r="J24" i="7"/>
  <c r="I24" i="7"/>
  <c r="H24" i="7"/>
  <c r="G24" i="7"/>
  <c r="G25" i="7" s="1"/>
  <c r="W25" i="7" l="1"/>
  <c r="F8" i="25" s="1"/>
  <c r="H8" i="25" s="1"/>
  <c r="F7" i="25"/>
  <c r="E7" i="25"/>
  <c r="D7" i="25"/>
  <c r="C7" i="25"/>
  <c r="B7" i="25"/>
  <c r="O37" i="6"/>
  <c r="K37" i="6"/>
  <c r="G37" i="6"/>
  <c r="Z36" i="6"/>
  <c r="Y36" i="6"/>
  <c r="X36" i="6"/>
  <c r="W36" i="6"/>
  <c r="W37" i="6" s="1"/>
  <c r="V36" i="6"/>
  <c r="U36" i="6"/>
  <c r="T36" i="6"/>
  <c r="S36" i="6"/>
  <c r="S37" i="6" s="1"/>
  <c r="R36" i="6"/>
  <c r="Q36" i="6"/>
  <c r="P36" i="6"/>
  <c r="O36" i="6"/>
  <c r="N36" i="6"/>
  <c r="M36" i="6"/>
  <c r="L36" i="6"/>
  <c r="K36" i="6"/>
  <c r="J36" i="6"/>
  <c r="I36" i="6"/>
  <c r="H36" i="6"/>
  <c r="G36" i="6"/>
  <c r="G28" i="25" l="1"/>
  <c r="G27" i="25"/>
  <c r="G26" i="25"/>
  <c r="G18" i="25"/>
  <c r="G17" i="25"/>
  <c r="G14" i="25"/>
  <c r="G11" i="25"/>
  <c r="G8" i="25"/>
  <c r="G6" i="25"/>
  <c r="F6" i="25"/>
  <c r="E6" i="25"/>
  <c r="D6" i="25"/>
  <c r="C6" i="25"/>
  <c r="B6" i="25"/>
  <c r="Z29" i="5"/>
  <c r="Y29" i="5"/>
  <c r="X29" i="5"/>
  <c r="W29" i="5"/>
  <c r="W30" i="5" s="1"/>
  <c r="V29" i="5"/>
  <c r="S30" i="5" s="1"/>
  <c r="U29" i="5"/>
  <c r="T29" i="5"/>
  <c r="S29" i="5"/>
  <c r="R29" i="5"/>
  <c r="Q29" i="5"/>
  <c r="P29" i="5"/>
  <c r="O29" i="5"/>
  <c r="O30" i="5" s="1"/>
  <c r="N29" i="5"/>
  <c r="M29" i="5"/>
  <c r="L29" i="5"/>
  <c r="K30" i="5" s="1"/>
  <c r="K29" i="5"/>
  <c r="J29" i="5"/>
  <c r="I29" i="5"/>
  <c r="H29" i="5"/>
  <c r="G29" i="5"/>
  <c r="G30" i="5" s="1"/>
  <c r="F5" i="25" l="1"/>
  <c r="B5" i="25"/>
  <c r="V39" i="4"/>
  <c r="U39" i="4"/>
  <c r="T39" i="4"/>
  <c r="S39" i="4"/>
  <c r="S40" i="4" s="1"/>
  <c r="E5" i="25" s="1"/>
  <c r="R39" i="4"/>
  <c r="Q39" i="4"/>
  <c r="P39" i="4"/>
  <c r="O39" i="4"/>
  <c r="N39" i="4"/>
  <c r="M39" i="4"/>
  <c r="L39" i="4"/>
  <c r="K39" i="4"/>
  <c r="J39" i="4"/>
  <c r="I39" i="4"/>
  <c r="H39" i="4"/>
  <c r="G39" i="4"/>
  <c r="G40" i="4" s="1"/>
  <c r="O40" i="4" l="1"/>
  <c r="D5" i="25" s="1"/>
  <c r="K40" i="4"/>
  <c r="C5" i="25" s="1"/>
  <c r="G5" i="25"/>
  <c r="H5" i="25"/>
  <c r="F4" i="25"/>
  <c r="E4" i="25"/>
  <c r="D4" i="25"/>
  <c r="C4" i="25"/>
  <c r="B4" i="25"/>
  <c r="V12" i="3"/>
  <c r="U12" i="3"/>
  <c r="T12" i="3"/>
  <c r="S12" i="3"/>
  <c r="S13" i="3" s="1"/>
  <c r="R12" i="3"/>
  <c r="Q12" i="3"/>
  <c r="P12" i="3"/>
  <c r="O12" i="3"/>
  <c r="O13" i="3" s="1"/>
  <c r="N12" i="3"/>
  <c r="M12" i="3"/>
  <c r="K13" i="3" s="1"/>
  <c r="L12" i="3"/>
  <c r="K12" i="3"/>
  <c r="J12" i="3"/>
  <c r="I12" i="3"/>
  <c r="H12" i="3"/>
  <c r="G12" i="3"/>
  <c r="G13" i="3" s="1"/>
  <c r="G4" i="25" l="1"/>
  <c r="H4" i="25"/>
  <c r="F3" i="25"/>
  <c r="H3" i="25" s="1"/>
  <c r="E3" i="25"/>
  <c r="D3" i="25"/>
  <c r="B3" i="25"/>
  <c r="G3" i="25" l="1"/>
  <c r="C3" i="25"/>
  <c r="F2" i="25"/>
  <c r="H2" i="25" s="1"/>
  <c r="E2" i="25"/>
  <c r="D2" i="25"/>
  <c r="C2" i="25"/>
  <c r="B2" i="25"/>
  <c r="K12" i="1"/>
  <c r="G12" i="1"/>
  <c r="Z11" i="1"/>
  <c r="Y11" i="1"/>
  <c r="X11" i="1"/>
  <c r="W11" i="1"/>
  <c r="V11" i="1"/>
  <c r="U11" i="1"/>
  <c r="T11" i="1"/>
  <c r="S11" i="1"/>
  <c r="S12" i="1" s="1"/>
  <c r="R11" i="1"/>
  <c r="Q11" i="1"/>
  <c r="P11" i="1"/>
  <c r="O11" i="1"/>
  <c r="O12" i="1" s="1"/>
  <c r="N11" i="1"/>
  <c r="M11" i="1"/>
  <c r="L11" i="1"/>
  <c r="K11" i="1"/>
  <c r="J11" i="1"/>
  <c r="I11" i="1"/>
  <c r="H11" i="1"/>
  <c r="G11" i="1"/>
  <c r="F33" i="25" l="1"/>
  <c r="G2" i="25"/>
  <c r="O10" i="32"/>
  <c r="O31" i="32"/>
  <c r="N30" i="32" l="1"/>
  <c r="M30" i="32"/>
  <c r="L30" i="32"/>
  <c r="K30" i="32"/>
  <c r="J30" i="32"/>
  <c r="I30" i="32"/>
  <c r="H30" i="32"/>
  <c r="G30" i="32"/>
  <c r="G31" i="32" l="1"/>
  <c r="K31" i="32"/>
  <c r="Y51" i="31"/>
  <c r="Y49" i="31" l="1"/>
  <c r="T43" i="31"/>
  <c r="V30" i="10" l="1"/>
  <c r="U30" i="10"/>
  <c r="T30" i="10"/>
  <c r="S30" i="10"/>
  <c r="G29" i="25" l="1"/>
  <c r="W43" i="31"/>
  <c r="V43" i="31"/>
  <c r="U43" i="31"/>
  <c r="S43" i="31"/>
  <c r="R43" i="31"/>
  <c r="Q43" i="31"/>
  <c r="P43" i="31"/>
  <c r="O43" i="31"/>
  <c r="N43" i="31"/>
  <c r="M43" i="31"/>
  <c r="L43" i="31"/>
  <c r="K43" i="31"/>
  <c r="J43" i="31"/>
  <c r="I43" i="31"/>
  <c r="H43" i="31"/>
  <c r="D28" i="25" l="1"/>
  <c r="O45" i="31"/>
  <c r="K45" i="31"/>
  <c r="W45" i="31"/>
  <c r="E27" i="25"/>
  <c r="G24" i="25"/>
  <c r="D27" i="25" l="1"/>
  <c r="G30" i="25"/>
  <c r="G13" i="25" l="1"/>
  <c r="G22" i="25" l="1"/>
  <c r="G9" i="25" l="1"/>
  <c r="G25" i="25" l="1"/>
  <c r="G23" i="25"/>
  <c r="G21" i="25" l="1"/>
  <c r="D18" i="25"/>
  <c r="C18" i="25"/>
  <c r="B18" i="25"/>
  <c r="V28" i="26"/>
  <c r="U28" i="26"/>
  <c r="T28" i="26"/>
  <c r="S28" i="26"/>
  <c r="R28" i="26"/>
  <c r="Q28" i="26"/>
  <c r="P28" i="26"/>
  <c r="O28" i="26"/>
  <c r="O29" i="26" s="1"/>
  <c r="N28" i="26"/>
  <c r="M28" i="26"/>
  <c r="L28" i="26"/>
  <c r="K28" i="26"/>
  <c r="K29" i="26" s="1"/>
  <c r="J28" i="26"/>
  <c r="I28" i="26"/>
  <c r="H28" i="26"/>
  <c r="G28" i="26"/>
  <c r="G29" i="26" s="1"/>
  <c r="G16" i="25"/>
  <c r="G15" i="25"/>
  <c r="G12" i="25"/>
  <c r="D11" i="25"/>
  <c r="C11" i="25"/>
  <c r="B11" i="25"/>
  <c r="G10" i="25"/>
  <c r="S29" i="26" l="1"/>
  <c r="E18" i="25" s="1"/>
  <c r="G20" i="25" l="1"/>
  <c r="G19" i="25" l="1"/>
  <c r="V20" i="10" l="1"/>
  <c r="U20" i="10"/>
  <c r="T20" i="10"/>
  <c r="S20" i="10"/>
  <c r="J20" i="10"/>
  <c r="I20" i="10"/>
  <c r="H20" i="10"/>
  <c r="G20" i="10"/>
  <c r="V19" i="10"/>
  <c r="U19" i="10"/>
  <c r="T19" i="10"/>
  <c r="S19" i="10"/>
  <c r="J19" i="10"/>
  <c r="I19" i="10"/>
  <c r="H19" i="10"/>
  <c r="G19" i="10"/>
  <c r="V18" i="10"/>
  <c r="U18" i="10"/>
  <c r="T18" i="10"/>
  <c r="S18" i="10"/>
  <c r="J18" i="10"/>
  <c r="I18" i="10"/>
  <c r="H18" i="10"/>
  <c r="G18" i="10"/>
  <c r="V17" i="10"/>
  <c r="U17" i="10"/>
  <c r="T17" i="10"/>
  <c r="S17" i="10"/>
  <c r="J17" i="10"/>
  <c r="I17" i="10"/>
  <c r="H17" i="10"/>
  <c r="G17" i="10"/>
  <c r="V16" i="10"/>
  <c r="U16" i="10"/>
  <c r="T16" i="10"/>
  <c r="S16" i="10"/>
  <c r="J16" i="10"/>
  <c r="I16" i="10"/>
  <c r="H16" i="10"/>
  <c r="G16" i="10"/>
  <c r="J15" i="10"/>
  <c r="I15" i="10"/>
  <c r="H15" i="10"/>
  <c r="G15" i="10"/>
  <c r="V14" i="10"/>
  <c r="U14" i="10"/>
  <c r="T14" i="10"/>
  <c r="S14" i="10"/>
  <c r="J14" i="10"/>
  <c r="I14" i="10"/>
  <c r="H14" i="10"/>
  <c r="G14" i="10"/>
  <c r="V12" i="10"/>
  <c r="U12" i="10"/>
  <c r="T12" i="10"/>
  <c r="S12" i="10"/>
  <c r="J12" i="10"/>
  <c r="I12" i="10"/>
  <c r="H12" i="10"/>
  <c r="G12" i="10"/>
  <c r="V8" i="10"/>
  <c r="U8" i="10"/>
  <c r="T8" i="10"/>
  <c r="S8" i="10"/>
  <c r="J8" i="10"/>
  <c r="I8" i="10"/>
  <c r="H8" i="10"/>
  <c r="G8" i="10"/>
  <c r="V7" i="10"/>
  <c r="U7" i="10"/>
  <c r="T7" i="10"/>
  <c r="S7" i="10"/>
  <c r="J7" i="10"/>
  <c r="I7" i="10"/>
  <c r="H7" i="10"/>
  <c r="G7" i="10"/>
  <c r="V5" i="10"/>
  <c r="U5" i="10"/>
  <c r="T5" i="10"/>
  <c r="S5" i="10"/>
  <c r="J5" i="10"/>
  <c r="I5" i="10"/>
  <c r="H5" i="10"/>
  <c r="G5" i="10"/>
  <c r="V4" i="10"/>
  <c r="U4" i="10"/>
  <c r="T4" i="10"/>
  <c r="S4" i="10"/>
  <c r="R4" i="10"/>
  <c r="R34" i="10" s="1"/>
  <c r="Q4" i="10"/>
  <c r="Q34" i="10" s="1"/>
  <c r="P4" i="10"/>
  <c r="P34" i="10" s="1"/>
  <c r="O4" i="10"/>
  <c r="O34" i="10" s="1"/>
  <c r="N4" i="10"/>
  <c r="N34" i="10" s="1"/>
  <c r="M4" i="10"/>
  <c r="M34" i="10" s="1"/>
  <c r="L4" i="10"/>
  <c r="L34" i="10" s="1"/>
  <c r="K4" i="10"/>
  <c r="K34" i="10" s="1"/>
  <c r="K35" i="10" s="1"/>
  <c r="J4" i="10"/>
  <c r="I4" i="10"/>
  <c r="H4" i="10"/>
  <c r="H34" i="10" s="1"/>
  <c r="G4" i="10"/>
  <c r="G34" i="10" s="1"/>
  <c r="S34" i="10" l="1"/>
  <c r="J34" i="10"/>
  <c r="V34" i="10"/>
  <c r="I34" i="10"/>
  <c r="G35" i="10" s="1"/>
  <c r="U34" i="10"/>
  <c r="T34" i="10"/>
  <c r="O35" i="10"/>
  <c r="S35" i="10" l="1"/>
  <c r="E11" i="25" s="1"/>
  <c r="G7" i="25" l="1"/>
  <c r="E33" i="25" l="1"/>
  <c r="H33" i="25" s="1"/>
  <c r="B33" i="25"/>
  <c r="G33" i="25" l="1"/>
  <c r="G34" i="25" s="1"/>
  <c r="D33" i="25"/>
  <c r="C33" i="25"/>
</calcChain>
</file>

<file path=xl/sharedStrings.xml><?xml version="1.0" encoding="utf-8"?>
<sst xmlns="http://schemas.openxmlformats.org/spreadsheetml/2006/main" count="4104" uniqueCount="646">
  <si>
    <t>ID</t>
  </si>
  <si>
    <t>Task</t>
  </si>
  <si>
    <t>Activity</t>
  </si>
  <si>
    <t>Class</t>
  </si>
  <si>
    <t>Expertise</t>
  </si>
  <si>
    <t>Location</t>
  </si>
  <si>
    <t>Q1</t>
  </si>
  <si>
    <t>Q2</t>
  </si>
  <si>
    <t>Q3</t>
  </si>
  <si>
    <t>Q4</t>
  </si>
  <si>
    <t>PH, ME, MT, EE, ET</t>
  </si>
  <si>
    <t>CERN, Institute, Remote</t>
  </si>
  <si>
    <t>FTE</t>
  </si>
  <si>
    <t>Train Development</t>
  </si>
  <si>
    <t>Organized Analysis</t>
  </si>
  <si>
    <t>PH, CE</t>
  </si>
  <si>
    <t>Remote</t>
  </si>
  <si>
    <t>Train Support</t>
  </si>
  <si>
    <t>Data Sets and Skimming and train support</t>
  </si>
  <si>
    <t>PH</t>
  </si>
  <si>
    <t>Train Operation (3 regional shift-like operators)</t>
  </si>
  <si>
    <t>CERN, Remote</t>
  </si>
  <si>
    <t>Physics Object development</t>
  </si>
  <si>
    <t>Analysis framework Expert</t>
  </si>
  <si>
    <t>System Operation</t>
  </si>
  <si>
    <t>Running analysis trains (15 min per train x #trains)</t>
  </si>
  <si>
    <t>Analysis Coordination</t>
  </si>
  <si>
    <t>Total</t>
  </si>
  <si>
    <t>FTE (year)</t>
  </si>
  <si>
    <t>Project Leader</t>
  </si>
  <si>
    <t>Project Management</t>
  </si>
  <si>
    <t>EE</t>
  </si>
  <si>
    <t>Linked to appointment</t>
  </si>
  <si>
    <t>Deputy Project Leader</t>
  </si>
  <si>
    <t>Firmware remote integration</t>
  </si>
  <si>
    <t>System design and development</t>
  </si>
  <si>
    <t>DMA and slow control firmware development</t>
  </si>
  <si>
    <t>CERN</t>
  </si>
  <si>
    <t>Global CRU validation and support</t>
  </si>
  <si>
    <t>System Coordinator</t>
  </si>
  <si>
    <t>System Firmware &amp; hardware Coordinator</t>
  </si>
  <si>
    <t>System Software Coordinator</t>
  </si>
  <si>
    <t>SE</t>
  </si>
  <si>
    <t>DCS/DSS Expert</t>
  </si>
  <si>
    <t>Firmware development</t>
  </si>
  <si>
    <t>PH, SE</t>
  </si>
  <si>
    <t>DCS maintenance</t>
  </si>
  <si>
    <t>Software development</t>
  </si>
  <si>
    <t>CERN, Remote, Institute</t>
  </si>
  <si>
    <t>Coordination of the Data Preparation Group</t>
  </si>
  <si>
    <t>Project Coordination 1</t>
  </si>
  <si>
    <t>Coordination of MC productions preparation, planning, and followup</t>
  </si>
  <si>
    <t>Processing &amp; Calibration</t>
  </si>
  <si>
    <t>Validation of Release Candidates for Data and MC productions (N.B. this work should be done together with PDP/WP3)</t>
  </si>
  <si>
    <t>Data and MC production test and execution on the Grid</t>
  </si>
  <si>
    <t>QA Coordination, including RCT maintenance (flags), prepare and publish (on TWiki) Run Lists - 2 people accounted for</t>
  </si>
  <si>
    <t>Quality Assurance</t>
  </si>
  <si>
    <t>Event/Physics selection Quality Assurance</t>
  </si>
  <si>
    <t>Track properties and tracking QC</t>
  </si>
  <si>
    <t>AO2D asynchronous-QC</t>
  </si>
  <si>
    <t>Coordination of AOT tracks - 2 people accounted for</t>
  </si>
  <si>
    <t>Analysis Objects and Tools</t>
  </si>
  <si>
    <t>Coordination of AOT events - 2 people accounted for</t>
  </si>
  <si>
    <t>Development of the centrality/multiplicity framework for Run 3</t>
  </si>
  <si>
    <t>Track selection maintenance</t>
  </si>
  <si>
    <t>Physics and Event Selection maintenance</t>
  </si>
  <si>
    <t>Monitoring and analysis of matching efficiency systematic uncertainty</t>
  </si>
  <si>
    <t>Monitoring and analysis of impact parameter</t>
  </si>
  <si>
    <t xml:space="preserve">Open data preparation (only DPG part) </t>
  </si>
  <si>
    <t>Tag &amp; probe: central barrel</t>
  </si>
  <si>
    <t>Centrality/multiplicity calibration tools in Run 3</t>
  </si>
  <si>
    <t>PH, CE, SE</t>
  </si>
  <si>
    <t>AO2D PID monitoring</t>
  </si>
  <si>
    <t>Centrality/multiplicity calibration and QA</t>
  </si>
  <si>
    <t>asynchronous QC of event/track properties</t>
  </si>
  <si>
    <t>Event and centrality selection</t>
  </si>
  <si>
    <t>Tag &amp; probe: central barrel and V0/Cascade QC</t>
  </si>
  <si>
    <t>n-dimensional analysis pipeline</t>
  </si>
  <si>
    <t>QA of resonance simulations</t>
  </si>
  <si>
    <t>PMD data calibration 2018 Pb-Pb</t>
  </si>
  <si>
    <t>Simulation and Reconstruction</t>
  </si>
  <si>
    <t>PMD Quality Assurance checks for data reconstruction</t>
  </si>
  <si>
    <t>Tag &amp; probe: forward muons</t>
  </si>
  <si>
    <t xml:space="preserve">Signal-on-data embedding </t>
  </si>
  <si>
    <t>Event selection for skimming</t>
  </si>
  <si>
    <t>AOT-Events</t>
  </si>
  <si>
    <t>Determination of the event plane</t>
  </si>
  <si>
    <t>System Run Coordinator</t>
  </si>
  <si>
    <t>Detector Operation</t>
  </si>
  <si>
    <t>Software</t>
  </si>
  <si>
    <t>System design, development and integration</t>
  </si>
  <si>
    <t>Software (development central tools, web tools)</t>
  </si>
  <si>
    <t>Hardware</t>
  </si>
  <si>
    <t>System installation and maintenance</t>
  </si>
  <si>
    <t>Hardware (sensors, PLC, R-Pi, CR3 infrastructure)</t>
  </si>
  <si>
    <t>Software (system monitoring, system tools)</t>
  </si>
  <si>
    <t>JCOP framework development and maintenance</t>
  </si>
  <si>
    <t>Detector Support</t>
  </si>
  <si>
    <t>Central systems, documentation, training</t>
  </si>
  <si>
    <t>Central systems, doc., training (documentation system, training simulator)</t>
  </si>
  <si>
    <t>Front-end interface</t>
  </si>
  <si>
    <t>System test, installation and commissioning</t>
  </si>
  <si>
    <t>Front-end interface (FRED-ALF monitoring, configuration tools)</t>
  </si>
  <si>
    <t>Data Exchange / streaming to O2</t>
  </si>
  <si>
    <t>Data Exchange / streaming to O2 (Data quality monitoring, simulation)</t>
  </si>
  <si>
    <t>Technical Coordinator</t>
  </si>
  <si>
    <t>Calibration</t>
  </si>
  <si>
    <t>Coordination</t>
  </si>
  <si>
    <t>Trigger</t>
  </si>
  <si>
    <t>Online &amp; Offline</t>
  </si>
  <si>
    <t>pi0 and gamma related analyses</t>
  </si>
  <si>
    <t>Electron related analyses</t>
  </si>
  <si>
    <t>Jet related analyses</t>
  </si>
  <si>
    <t>Deputy SRC</t>
  </si>
  <si>
    <t>PH, ET</t>
  </si>
  <si>
    <t>FEE repair/production</t>
  </si>
  <si>
    <t>DCS Expert</t>
  </si>
  <si>
    <t>Development and Maintenance of trigger firmware</t>
  </si>
  <si>
    <t>Development and Maintenance of SRU firmware</t>
  </si>
  <si>
    <t>QA activities for Run1/2 data and MC</t>
  </si>
  <si>
    <t>QA</t>
  </si>
  <si>
    <t>Coordination of QC Activities</t>
  </si>
  <si>
    <t>Development and Maintenance of simulation and reconstruction software</t>
  </si>
  <si>
    <t>Maintenance of EMCal AliRoot software during the transition phase</t>
  </si>
  <si>
    <t>Development and Maintenance of QC algorithms</t>
  </si>
  <si>
    <t>Implementation of the trigger simulation</t>
  </si>
  <si>
    <t>Implementation of the raw decoders for TRU and STU</t>
  </si>
  <si>
    <t>Implementation of the EMCAL preprocessor</t>
  </si>
  <si>
    <t>Preparation of Analysis objects EMCAL</t>
  </si>
  <si>
    <t>Framework</t>
  </si>
  <si>
    <t>Porting / maintenance of the EMCAL correction framework</t>
  </si>
  <si>
    <t>Example analysis of EMCAL data (cluster energy) using the run3 framework</t>
  </si>
  <si>
    <t>Documentation of the EMCAL run3 software</t>
  </si>
  <si>
    <t>Documentation</t>
  </si>
  <si>
    <t>Implementation of the EPN based EMCAL triggers for pp</t>
  </si>
  <si>
    <t>Calibration (Time, Energy,Temperature)</t>
  </si>
  <si>
    <t>Bad channel map</t>
  </si>
  <si>
    <t>DCAL Survey alignemnt analysis and validation</t>
  </si>
  <si>
    <t>Survey</t>
  </si>
  <si>
    <t>PH, ME, EE</t>
  </si>
  <si>
    <t>Deputy System Run Coordinator</t>
  </si>
  <si>
    <t>Readout Experts (front-end)</t>
  </si>
  <si>
    <t>PH, EE</t>
  </si>
  <si>
    <t>Readout Experts (back-end)</t>
  </si>
  <si>
    <t>Power System Expert</t>
  </si>
  <si>
    <t>Cooling Expert</t>
  </si>
  <si>
    <t>PH, ME</t>
  </si>
  <si>
    <t>Online Software</t>
  </si>
  <si>
    <t>Reference System</t>
  </si>
  <si>
    <t>Simulation and Reconstruction Coordinator</t>
  </si>
  <si>
    <t>Software Librarian in O2</t>
  </si>
  <si>
    <t>Maintenance of HMPID Database</t>
  </si>
  <si>
    <t>Coordination of DQ Activities</t>
  </si>
  <si>
    <t>Development and Maintenance of DQ algorithms</t>
  </si>
  <si>
    <t>Data Quality Team</t>
  </si>
  <si>
    <t>Global Commissioning</t>
  </si>
  <si>
    <t>Detector Commissioning</t>
  </si>
  <si>
    <t>Readout Experts</t>
  </si>
  <si>
    <t>Electronics Coordinator</t>
  </si>
  <si>
    <t>Software Librarian</t>
  </si>
  <si>
    <t>Standalone Commissioning</t>
  </si>
  <si>
    <t>Project Office (Resources, Planning, Documentation)</t>
  </si>
  <si>
    <t>Beam Instrumentation Experts (front-end)</t>
  </si>
  <si>
    <t>Interaction record processing</t>
  </si>
  <si>
    <t>Juniors Representatives Collaboration Board (3 x 0.25)</t>
  </si>
  <si>
    <t>Juniors</t>
  </si>
  <si>
    <t>None</t>
  </si>
  <si>
    <t>Spokesperson</t>
  </si>
  <si>
    <t>Management</t>
  </si>
  <si>
    <t>Spokesperson Deputy (2 x 0.25)</t>
  </si>
  <si>
    <t>Resource Coordinator</t>
  </si>
  <si>
    <t>Collaboration Board Chair</t>
  </si>
  <si>
    <t>Collaboration Board Chair Deputy (2 x 0.25)</t>
  </si>
  <si>
    <t>Editorial Board Co-Chairs (2 x 0.25)</t>
  </si>
  <si>
    <t>Conference Committee Co-Chairs (2 x 0.25)</t>
  </si>
  <si>
    <t>Upgrade Coordinators (2 x 0.25)</t>
  </si>
  <si>
    <t>Service Work Coordinator</t>
  </si>
  <si>
    <t>Trigger Coordinator</t>
  </si>
  <si>
    <t>Analysis Coordinator</t>
  </si>
  <si>
    <t>Computing Resources Coordinator</t>
  </si>
  <si>
    <t>Grid Operation Coordinator</t>
  </si>
  <si>
    <t>Software Physics Data Processing and Computing Coordinator</t>
  </si>
  <si>
    <t>GLIMOS</t>
  </si>
  <si>
    <t>Safety</t>
  </si>
  <si>
    <t>Diversity Office Member</t>
  </si>
  <si>
    <t>Run Coordinator Deputy</t>
  </si>
  <si>
    <t>Trigger Coordinator Deputy</t>
  </si>
  <si>
    <t>Collaboration Board Secretary</t>
  </si>
  <si>
    <t>Shift Training Coordinator</t>
  </si>
  <si>
    <t>Run Coordinator</t>
  </si>
  <si>
    <t>Juniors Committee Members (3 x 0.15)</t>
  </si>
  <si>
    <t>Service Work Board Junior Representative</t>
  </si>
  <si>
    <t>Editorial Board Member (15 x 0.1)</t>
  </si>
  <si>
    <t>Editorial Board</t>
  </si>
  <si>
    <t>Conference Committee Member</t>
  </si>
  <si>
    <t>Conference Committee</t>
  </si>
  <si>
    <t>Service Work Board CB Representative</t>
  </si>
  <si>
    <t>Service Work Board</t>
  </si>
  <si>
    <t>Deputy Computing Resources Coordinator</t>
  </si>
  <si>
    <t>Software Release Coordinator</t>
  </si>
  <si>
    <t>Data Run Coordinator</t>
  </si>
  <si>
    <t>Readout Coordinator</t>
  </si>
  <si>
    <t>Power System Experts</t>
  </si>
  <si>
    <t>Cooling Experts</t>
  </si>
  <si>
    <t>DCS/DSS Experts</t>
  </si>
  <si>
    <t>Online Software Coordinator</t>
  </si>
  <si>
    <t>Online software experts</t>
  </si>
  <si>
    <t>DQ Coordinator</t>
  </si>
  <si>
    <t>DQ expert</t>
  </si>
  <si>
    <t>Quality Control Operators</t>
  </si>
  <si>
    <t>Calibration Expert</t>
  </si>
  <si>
    <t>Reconstruction Expert</t>
  </si>
  <si>
    <t>Maintenance of MFT Database</t>
  </si>
  <si>
    <t>Alignment expert</t>
  </si>
  <si>
    <t>Installation and Commissioning of Cooling Plant in the Cavern</t>
  </si>
  <si>
    <t>Detector Installation</t>
  </si>
  <si>
    <t>ME, MT</t>
  </si>
  <si>
    <t>Installation of Electronics Crates around absorber</t>
  </si>
  <si>
    <t>EE, ET</t>
  </si>
  <si>
    <t>Connection of Data Cables and optical Fibers</t>
  </si>
  <si>
    <t>Installation of Power System</t>
  </si>
  <si>
    <t>Connection of Power Cables</t>
  </si>
  <si>
    <t>MFT Installation: Mechanical expert</t>
  </si>
  <si>
    <t>ME, MT, EE, ET</t>
  </si>
  <si>
    <t>MFT Installation: Cabling</t>
  </si>
  <si>
    <t>Detector Metrology and Survey</t>
  </si>
  <si>
    <t>Commissioning Operator (I)</t>
  </si>
  <si>
    <t>Commissioning Operator (II)</t>
  </si>
  <si>
    <t>Commissioning Operator (III)</t>
  </si>
  <si>
    <t>Deputy Project Leader MCH</t>
  </si>
  <si>
    <t>Deputy Project Leader MID</t>
  </si>
  <si>
    <t>MID CRU user logic</t>
  </si>
  <si>
    <t>PH, EE, CE</t>
  </si>
  <si>
    <t>MCH CRU user logic</t>
  </si>
  <si>
    <t>Technical Coordinator (MCH + MID)</t>
  </si>
  <si>
    <t>System Run Coordinator (Muon)</t>
  </si>
  <si>
    <t>Deputy System Run Coordinator MCH</t>
  </si>
  <si>
    <t>Deputy System Run Coordinator MID</t>
  </si>
  <si>
    <t>Online software and DQ experts</t>
  </si>
  <si>
    <t>Maintenance operations</t>
  </si>
  <si>
    <t>Alignment</t>
  </si>
  <si>
    <t>MCH Global Commissioning</t>
  </si>
  <si>
    <t>MID Global Commissioning</t>
  </si>
  <si>
    <t>PH, EE, ET</t>
  </si>
  <si>
    <t>CR0 system administration</t>
  </si>
  <si>
    <t>System Operation and User support</t>
  </si>
  <si>
    <t>System Commissioning</t>
  </si>
  <si>
    <t>Software Coordintor</t>
  </si>
  <si>
    <t>Time slice architecture</t>
  </si>
  <si>
    <t>TPC Readout monitoring</t>
  </si>
  <si>
    <t>FAIRRoot/MQ messaging</t>
  </si>
  <si>
    <t>FAIR MQ messaging</t>
  </si>
  <si>
    <t>EPN Controller (DDS + ODC)</t>
  </si>
  <si>
    <t>GPU tracking algorithms</t>
  </si>
  <si>
    <t>DPL detector algorithms</t>
  </si>
  <si>
    <t>Software integration</t>
  </si>
  <si>
    <t>FLP data preprocessing</t>
  </si>
  <si>
    <t>EPN Cluster monitoring</t>
  </si>
  <si>
    <t>Detector Readout</t>
  </si>
  <si>
    <t>PH, CE, SE, CT</t>
  </si>
  <si>
    <t>GUIs</t>
  </si>
  <si>
    <t>CERN, Institute</t>
  </si>
  <si>
    <t>Monitoring</t>
  </si>
  <si>
    <t>Bookkeeping</t>
  </si>
  <si>
    <t>Control and Configuration</t>
  </si>
  <si>
    <t>Hardware, Infrastructure and System Administration</t>
  </si>
  <si>
    <t xml:space="preserve"> Software Development infrastructure</t>
  </si>
  <si>
    <t>Global CRU validation and support (it was in CRU)</t>
  </si>
  <si>
    <t>Quality control Expert</t>
  </si>
  <si>
    <t>O2 FLP Documentation</t>
  </si>
  <si>
    <t>JIRA and Discourse Service Manager</t>
  </si>
  <si>
    <t>QC System Run Coordinator</t>
  </si>
  <si>
    <t>Detector Slow Control</t>
  </si>
  <si>
    <t>InfoLogger</t>
  </si>
  <si>
    <t>System Logging</t>
  </si>
  <si>
    <t>Asynchronous reconstruction (fast response expert)</t>
  </si>
  <si>
    <t>CE</t>
  </si>
  <si>
    <t>Analysis Facility</t>
  </si>
  <si>
    <t>Institute</t>
  </si>
  <si>
    <t>WP3 - Common Tools and Infrastructure</t>
  </si>
  <si>
    <t>Work Package Leadership</t>
  </si>
  <si>
    <t>WP4 - Software framework</t>
  </si>
  <si>
    <t>WP9 - Event Display</t>
  </si>
  <si>
    <t>WP10 - Constants and Calibration Data Base (CCDB)</t>
  </si>
  <si>
    <t>WP12 - Physics Simulation</t>
  </si>
  <si>
    <t>WP13 - Calibration and reconstruction</t>
  </si>
  <si>
    <t>WP14 - Analysis framework and facilities</t>
  </si>
  <si>
    <t>WP15 - Data storage</t>
  </si>
  <si>
    <t>WP3 - Continuous performance monitoring system</t>
  </si>
  <si>
    <t>System design, development and maintanance</t>
  </si>
  <si>
    <t>WP3 - Code checker</t>
  </si>
  <si>
    <t>WP3 - Build System</t>
  </si>
  <si>
    <t>WP12 - Physics Simulation Framework Development</t>
  </si>
  <si>
    <t>WP12 - Physics Simulation Detector Code Integration</t>
  </si>
  <si>
    <t>WP12 - Physics Simulation Event Generators</t>
  </si>
  <si>
    <t>WP13 - Barrel reconstruction GPU</t>
  </si>
  <si>
    <t>WP13 - Barrel reconstruction CPU</t>
  </si>
  <si>
    <t>WP13 - Barrel reconstruction detector code integration</t>
  </si>
  <si>
    <t>WP13 - Calibration: Coordination and Data Aggregation</t>
  </si>
  <si>
    <t>MC Transport Code integration, validation and optimisation</t>
  </si>
  <si>
    <t>Validation and Performance optimisation</t>
  </si>
  <si>
    <t>MC Geometry and Response Expert (maintenance, validation and optimisation)</t>
  </si>
  <si>
    <t>MC Event generator setup validation and optimisation</t>
  </si>
  <si>
    <t>WP3 - Servers installation and upgrades, CI maintenance</t>
  </si>
  <si>
    <t>WP3 - Release management</t>
  </si>
  <si>
    <t>WP3 - User Support and Documentation</t>
  </si>
  <si>
    <t>Event display Expert</t>
  </si>
  <si>
    <t>WP10 - Constants and Calibration DataBase (CCDB)</t>
  </si>
  <si>
    <t>Calibration and reconstruction Expert</t>
  </si>
  <si>
    <t>System test and commissioning</t>
  </si>
  <si>
    <t>Physics simulation Expert (8 PWGs x 0.3)</t>
  </si>
  <si>
    <t>Development support for GRID interaction python client</t>
  </si>
  <si>
    <t>Maintenance of xrootd storage software installation system</t>
  </si>
  <si>
    <t>Performance utilities development and commissioning</t>
  </si>
  <si>
    <t>Client development and maintenance</t>
  </si>
  <si>
    <t>Maintenance of CCDB (fast response expert)</t>
  </si>
  <si>
    <t>GPU cluster finder</t>
  </si>
  <si>
    <t>QC tracking performance</t>
  </si>
  <si>
    <t>Coordinator</t>
  </si>
  <si>
    <t>guide to ALICE visit</t>
  </si>
  <si>
    <t>ALICE guides</t>
  </si>
  <si>
    <t>ALICE master classes</t>
  </si>
  <si>
    <t>framework development &amp; implementation</t>
  </si>
  <si>
    <t>maintenance of ALICE web pages</t>
  </si>
  <si>
    <t>web master</t>
  </si>
  <si>
    <t>PHOS/CPV DCS/DSS Expert</t>
  </si>
  <si>
    <t>PHOS Technical Coordinator</t>
  </si>
  <si>
    <t>CPV Technical Coordinator</t>
  </si>
  <si>
    <t xml:space="preserve">PHOS System Run Coordinator </t>
  </si>
  <si>
    <t xml:space="preserve">CPV System Run Coordinator </t>
  </si>
  <si>
    <t>PHOS Readout Experts (front-end)</t>
  </si>
  <si>
    <t>PHOS trigger</t>
  </si>
  <si>
    <t>CPV DCS/DSS Expert</t>
  </si>
  <si>
    <t>Simulation and Reconstruction Software</t>
  </si>
  <si>
    <t>DQM development</t>
  </si>
  <si>
    <t>Coordination Global Commissioning</t>
  </si>
  <si>
    <t>PHOS module repair &amp; commissioning</t>
  </si>
  <si>
    <t>Upgrade activities and commissioning</t>
  </si>
  <si>
    <t>PHOS Cooling plant maintenance</t>
  </si>
  <si>
    <t>Integration to ALICE central systems</t>
  </si>
  <si>
    <t>Readout Electronics Commissioning PHOS</t>
  </si>
  <si>
    <t>Online Software Data Processing commisisoning</t>
  </si>
  <si>
    <t>Design, prototyping, tests of FEE upgrade</t>
  </si>
  <si>
    <t>Assess material budget through photon conversions</t>
  </si>
  <si>
    <t>Remote, Institute</t>
  </si>
  <si>
    <t>PAG Coordinators (42 x 0.15)</t>
  </si>
  <si>
    <t>Physics Analysis Groups</t>
  </si>
  <si>
    <t>Physics Coordination</t>
  </si>
  <si>
    <t>Physics Coordination Deputy (2 x 0.25)</t>
  </si>
  <si>
    <t>Convenors (16 PWGs x 0.25)</t>
  </si>
  <si>
    <t>Phyiscs Working Groups</t>
  </si>
  <si>
    <t>Machine Learning Coordination</t>
  </si>
  <si>
    <t>Rivet-ization of analyses</t>
  </si>
  <si>
    <t>Luminosity measurement</t>
  </si>
  <si>
    <t>D2H Lego train running</t>
  </si>
  <si>
    <t>Multiplicity calculation</t>
  </si>
  <si>
    <t>Computing Technical Coordinator / Vertical Slice Tests</t>
  </si>
  <si>
    <t>P2 management</t>
  </si>
  <si>
    <t>Project Engineer</t>
  </si>
  <si>
    <t>Enineering</t>
  </si>
  <si>
    <t>ME</t>
  </si>
  <si>
    <t>PH, ME, MT</t>
  </si>
  <si>
    <t>Technician</t>
  </si>
  <si>
    <t>MT</t>
  </si>
  <si>
    <t>Beam background</t>
  </si>
  <si>
    <t>VTRx baking and replacement</t>
  </si>
  <si>
    <t>Detector Maintenance</t>
  </si>
  <si>
    <t>DC / DC rework</t>
  </si>
  <si>
    <t>TRM2 project development</t>
  </si>
  <si>
    <t>Deputy Technical Coordinator</t>
  </si>
  <si>
    <t>Detector Operation / core</t>
  </si>
  <si>
    <t>Power Supplies Systems Coordinator</t>
  </si>
  <si>
    <t>Detector Operation /core</t>
  </si>
  <si>
    <t>Cooling Coordinator</t>
  </si>
  <si>
    <t>Gas Coordinator</t>
  </si>
  <si>
    <t>Front-End Firmware Engineer</t>
  </si>
  <si>
    <t>Detector Operation / FW Frontend</t>
  </si>
  <si>
    <t>Front-End Software Coordinator</t>
  </si>
  <si>
    <t>Detector Operation / SW Frontend</t>
  </si>
  <si>
    <t>DCS Coordinator</t>
  </si>
  <si>
    <t>O2 Online Software Expert (FLP TOF data compression)</t>
  </si>
  <si>
    <t>Detector Operation / SW backend</t>
  </si>
  <si>
    <t>O2 Online Software Expert (EPN TOF data processing)</t>
  </si>
  <si>
    <t>QC Coordinator</t>
  </si>
  <si>
    <t>QC Deputy Coordinator (+ QC ML project)</t>
  </si>
  <si>
    <t>QC Team (Data Quality Team)</t>
  </si>
  <si>
    <t>FEE Cards Replacement - special interventions</t>
  </si>
  <si>
    <t>Detector Maintneance</t>
  </si>
  <si>
    <t>PH, MT</t>
  </si>
  <si>
    <t>HV distribution boxes - special interventions</t>
  </si>
  <si>
    <t>Performance Coordinator / Working Parameters Tuning</t>
  </si>
  <si>
    <t>Detector Performance</t>
  </si>
  <si>
    <t>Performance Analysis Team</t>
  </si>
  <si>
    <t>GUI interface to FEE test programs</t>
  </si>
  <si>
    <t>SW frontend</t>
  </si>
  <si>
    <t>Porting TOF egacy infoLogger to O2 infoLogger</t>
  </si>
  <si>
    <t>PH, CT</t>
  </si>
  <si>
    <t>Hardware DB and hw long-term spare organization</t>
  </si>
  <si>
    <t>Detector maintenance</t>
  </si>
  <si>
    <t>QC Automated Pattern Recognition</t>
  </si>
  <si>
    <t>SW backend</t>
  </si>
  <si>
    <t>Slow Control Cluster Upgrade (SLC --&gt; CC7 --&gt; CC8)</t>
  </si>
  <si>
    <t>TOF cluster backup / disaster recover system setup</t>
  </si>
  <si>
    <t>CT</t>
  </si>
  <si>
    <t>Noise detection and automated algorithms</t>
  </si>
  <si>
    <t>Upgarde activities and commissioning</t>
  </si>
  <si>
    <t>Readout Electronics Commissioning (include SW backend)</t>
  </si>
  <si>
    <t>Power System Commissioning</t>
  </si>
  <si>
    <t>HV Thresholds scans (hit rates, cosmics + run with TPC)</t>
  </si>
  <si>
    <t>Clock alignment</t>
  </si>
  <si>
    <t>Cooling System Commissioning</t>
  </si>
  <si>
    <t>Cooling system maintenance - pipes cleaning and declogging</t>
  </si>
  <si>
    <t>Front-End Software Upgrade</t>
  </si>
  <si>
    <t>Notch-filter refurbishment</t>
  </si>
  <si>
    <t>TPC decommissioning</t>
  </si>
  <si>
    <t>Hardware &amp; Control</t>
  </si>
  <si>
    <t>Readout</t>
  </si>
  <si>
    <t>Gas Expert</t>
  </si>
  <si>
    <t>Laser expert</t>
  </si>
  <si>
    <t>Online/Offline Software Coordinator</t>
  </si>
  <si>
    <t>Simulation</t>
  </si>
  <si>
    <t>Maintenance of TPC Database</t>
  </si>
  <si>
    <t>Data Quality</t>
  </si>
  <si>
    <t>GEM spare refurbishment</t>
  </si>
  <si>
    <t>Readout Expert (front-end)</t>
  </si>
  <si>
    <t>Readout Expert (CRU)</t>
  </si>
  <si>
    <t>LV System Expert</t>
  </si>
  <si>
    <t>Gas</t>
  </si>
  <si>
    <t>HV system expert</t>
  </si>
  <si>
    <t>PID</t>
  </si>
  <si>
    <t>Reconstruction &amp; data flow</t>
  </si>
  <si>
    <t>Upgrade activities</t>
  </si>
  <si>
    <t>Engineering Coordination</t>
  </si>
  <si>
    <t>HV repair/tests</t>
  </si>
  <si>
    <t>LV bus bar and PS rework</t>
  </si>
  <si>
    <t>SM deinstallation/installation</t>
  </si>
  <si>
    <t>Installation and Recommissioning</t>
  </si>
  <si>
    <t>O2 commissioning</t>
  </si>
  <si>
    <t>Central Event Filter processor</t>
  </si>
  <si>
    <t>Hardware trigger QA development</t>
  </si>
  <si>
    <t>development &amp; QA of a pp software central trigger processor</t>
  </si>
  <si>
    <t>Software trigger QA development</t>
  </si>
  <si>
    <t>Maintenance &amp; Operations</t>
  </si>
  <si>
    <t>PH, FPGA</t>
  </si>
  <si>
    <t>Front-end Firmware Expert</t>
  </si>
  <si>
    <t>Data Quality Control</t>
  </si>
  <si>
    <t>Global Detector Commissioning</t>
  </si>
  <si>
    <t>PROJECT</t>
  </si>
  <si>
    <t>CRU</t>
  </si>
  <si>
    <t>CTP</t>
  </si>
  <si>
    <t>DPG</t>
  </si>
  <si>
    <t>DCS</t>
  </si>
  <si>
    <t>EMCAL</t>
  </si>
  <si>
    <t>HMPID</t>
  </si>
  <si>
    <t>ITS</t>
  </si>
  <si>
    <t>MFT</t>
  </si>
  <si>
    <t>MUON</t>
  </si>
  <si>
    <t>O2_EPN</t>
  </si>
  <si>
    <t>O2_FLP</t>
  </si>
  <si>
    <t>O2_PDP</t>
  </si>
  <si>
    <t>PHOS</t>
  </si>
  <si>
    <t>Technical Coordination</t>
  </si>
  <si>
    <t>TOF</t>
  </si>
  <si>
    <t>TPC</t>
  </si>
  <si>
    <t>TRD</t>
  </si>
  <si>
    <t>Trigger Coordination</t>
  </si>
  <si>
    <t>ZDC</t>
  </si>
  <si>
    <t>Run Coordination (RM)</t>
  </si>
  <si>
    <t>Thesis Award Committee</t>
  </si>
  <si>
    <t>FIT</t>
  </si>
  <si>
    <t>LHC Interface</t>
  </si>
  <si>
    <t>TOTAL</t>
  </si>
  <si>
    <t>Sub-System Run Cooordinator (SRC)</t>
  </si>
  <si>
    <t>SRE (Software Reliability Engineering)</t>
  </si>
  <si>
    <t xml:space="preserve">CR0 Infrastructure maintainance </t>
  </si>
  <si>
    <t xml:space="preserve">Networking infrastructure </t>
  </si>
  <si>
    <t>Orchestration (scheduling, sync/async resources allocation)</t>
  </si>
  <si>
    <t>Outreach</t>
  </si>
  <si>
    <t>Further development for ITS tracking code</t>
  </si>
  <si>
    <t>Data Quality Team (QC and Reco checks)</t>
  </si>
  <si>
    <t>Detector performance studies</t>
  </si>
  <si>
    <t>MCH YETS activities and re-commissioning</t>
  </si>
  <si>
    <t>MID YETS activities and re-commissioning</t>
  </si>
  <si>
    <t>PWG MC execution on the GRID</t>
  </si>
  <si>
    <t>Offline trigger selectioon and skimming execution on the GRID</t>
  </si>
  <si>
    <t>Run 2 MC support</t>
  </si>
  <si>
    <t>WP1 Pad layers (2)</t>
  </si>
  <si>
    <t>WP2 Pixel layers (2)</t>
  </si>
  <si>
    <t>WP3 HCAL (2)</t>
  </si>
  <si>
    <t>WP4 Simulations, software (3)</t>
  </si>
  <si>
    <t>WP5 Readout, trigger (3)</t>
  </si>
  <si>
    <t>WP6 Electronics, mechanics, services (3)</t>
  </si>
  <si>
    <t>WP7 Testbeam, calibrations (2)</t>
  </si>
  <si>
    <t>Simulation studies, O2 implementation</t>
  </si>
  <si>
    <t>Sensor characterisation (lab, irradiation)</t>
  </si>
  <si>
    <t>Read and trigger tests</t>
  </si>
  <si>
    <t>Prototype characterisation (beam tests)</t>
  </si>
  <si>
    <t>Cooling system characterisation</t>
  </si>
  <si>
    <t>ITS3</t>
  </si>
  <si>
    <t>FOCAL</t>
  </si>
  <si>
    <t>Production Manager</t>
  </si>
  <si>
    <t xml:space="preserve"> </t>
  </si>
  <si>
    <t>System</t>
  </si>
  <si>
    <r>
      <rPr>
        <b/>
        <sz val="8"/>
        <color indexed="8"/>
        <rFont val="Calibri"/>
        <family val="2"/>
      </rPr>
      <t>Class</t>
    </r>
  </si>
  <si>
    <r>
      <rPr>
        <b/>
        <sz val="8"/>
        <color indexed="8"/>
        <rFont val="Calibri"/>
        <family val="2"/>
      </rPr>
      <t>Task Id</t>
    </r>
  </si>
  <si>
    <r>
      <rPr>
        <b/>
        <sz val="8"/>
        <color indexed="8"/>
        <rFont val="Calibri"/>
        <family val="2"/>
      </rPr>
      <t>Task</t>
    </r>
  </si>
  <si>
    <t>CERN / Institute / Remote</t>
  </si>
  <si>
    <t>PH/ME/MT/EE/ET</t>
  </si>
  <si>
    <t xml:space="preserve">Project Leader </t>
  </si>
  <si>
    <t xml:space="preserve">Project Management </t>
  </si>
  <si>
    <t>Remote/ CERN</t>
  </si>
  <si>
    <t>PH/EE/ME</t>
  </si>
  <si>
    <t>Remote/CERN</t>
  </si>
  <si>
    <t>PH or EE</t>
  </si>
  <si>
    <t>Trigger expert</t>
  </si>
  <si>
    <t>Disconnection - reconnection of FITA</t>
  </si>
  <si>
    <t>1000xx</t>
  </si>
  <si>
    <t>Maintenance of FIT Database</t>
  </si>
  <si>
    <t>Data and Trigger Quality Team</t>
  </si>
  <si>
    <t>Total Class-3</t>
  </si>
  <si>
    <t>conversion to FTE.year</t>
  </si>
  <si>
    <t>Total 2021</t>
  </si>
  <si>
    <t>Total 2022</t>
  </si>
  <si>
    <t>Total 2023</t>
  </si>
  <si>
    <t>Total 2024</t>
  </si>
  <si>
    <r>
      <rPr>
        <sz val="10"/>
        <color indexed="8"/>
        <rFont val="Calibri"/>
        <family val="2"/>
      </rPr>
      <t>FIT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Calibri"/>
        <family val="2"/>
      </rPr>
      <t xml:space="preserve">Service Work Summary
</t>
    </r>
  </si>
  <si>
    <t>QA activities for Run 3 data and MC</t>
  </si>
  <si>
    <t>Why not a decrease w.r.t. 2023 ?</t>
  </si>
  <si>
    <t>not in maintenance mode?</t>
  </si>
  <si>
    <t>QA related tasks could increase because of Pb-Pb reconstruction</t>
  </si>
  <si>
    <t>FEE - Warsaw</t>
  </si>
  <si>
    <t>FEE - Krakow</t>
  </si>
  <si>
    <t>it can go back to 0.5</t>
  </si>
  <si>
    <t>Total is 6,5 adjusted to 6,54 to allow for rounding to 2 digits</t>
  </si>
  <si>
    <t>PH, EE, ME</t>
  </si>
  <si>
    <t>Reverse engineering modules to provide support with existing infrastructure</t>
  </si>
  <si>
    <t>2024 (SCRUTINIZED)</t>
  </si>
  <si>
    <t>COMMENT</t>
  </si>
  <si>
    <t>Testing and commisioning devices produced from new documentation</t>
  </si>
  <si>
    <t>Maintenance of existing firmware/gateware and creating testbenches for automated testing</t>
  </si>
  <si>
    <t>Creating FIT laboratory at the Warsaw University of Technology (including software development for automated testing)</t>
  </si>
  <si>
    <t>Development of FIT upgrade specification (replacement of the electronics)</t>
  </si>
  <si>
    <t>Creating FIT laboratory at the AGH University (including firmware/software development for automated testing)</t>
  </si>
  <si>
    <t>Analog FEE developments</t>
  </si>
  <si>
    <t>Software developments and automated testing</t>
  </si>
  <si>
    <t xml:space="preserve">Coordination FIT FEE developments </t>
  </si>
  <si>
    <t>This is accounted already as "Readout expert"</t>
  </si>
  <si>
    <t>REQUESTED - SCRUTINIZED</t>
  </si>
  <si>
    <t>Software - WinCC, FSM, DB</t>
  </si>
  <si>
    <t>DCS System Design</t>
  </si>
  <si>
    <t>Software - Device access, OPC, DIP, PLC</t>
  </si>
  <si>
    <t>System management</t>
  </si>
  <si>
    <t>Hardware - Sensors, PLC, CR3</t>
  </si>
  <si>
    <t>Training, documentation</t>
  </si>
  <si>
    <t>Software - JCOP Iseg component</t>
  </si>
  <si>
    <t>Delta(2025-2024)</t>
  </si>
  <si>
    <t>obsolete</t>
  </si>
  <si>
    <t>LINKED TO APPOINTMENT</t>
  </si>
  <si>
    <t>Software - Interface with central systems nd FEE</t>
  </si>
  <si>
    <t>Obsolete</t>
  </si>
  <si>
    <t>Maintenance of ITS Database</t>
  </si>
  <si>
    <t>Obsolete in 2025</t>
  </si>
  <si>
    <t>DCS/DSS Coordinator</t>
  </si>
  <si>
    <t>Firmware Experts</t>
  </si>
  <si>
    <t>Async QC expert</t>
  </si>
  <si>
    <t xml:space="preserve">Software and physics performance contributors </t>
  </si>
  <si>
    <t>PAG contact: DQ, Low Mass, Single Muon</t>
  </si>
  <si>
    <t>Simulation expert</t>
  </si>
  <si>
    <t>DCS Developers</t>
  </si>
  <si>
    <t xml:space="preserve"> Software Coordinator</t>
  </si>
  <si>
    <t>Calibration coordinator</t>
  </si>
  <si>
    <t>Matching coordinator</t>
  </si>
  <si>
    <t>Physics Coordinator</t>
  </si>
  <si>
    <t>FAIRRoot</t>
  </si>
  <si>
    <t>FAIR-MQ messaging</t>
  </si>
  <si>
    <t>Time slice architecture (DD)</t>
  </si>
  <si>
    <t>Readout monitoring</t>
  </si>
  <si>
    <t>obsolete (added by Vasco)</t>
  </si>
  <si>
    <t>Open Data software preparation</t>
  </si>
  <si>
    <t>Neutral</t>
  </si>
  <si>
    <t>Commissioning of Run 3 Physics Analyses</t>
  </si>
  <si>
    <t>TPC PID calibration</t>
  </si>
  <si>
    <t>PWG selection management and QA</t>
  </si>
  <si>
    <t>Preparation of test set up for the MLR1 TS characterization campaign</t>
  </si>
  <si>
    <t>Development of tools for the ITS3 prototypes beam test campaigns</t>
  </si>
  <si>
    <t>Preparation of jigs for the production of mechanical structures for ITS2 and ITS3</t>
  </si>
  <si>
    <t xml:space="preserve"> ITS3 beam test preparation</t>
  </si>
  <si>
    <t>ITS3 WP1 Physics, Simulation and Reconstructions conveners (2)</t>
  </si>
  <si>
    <t>ITS3 - WP2 Pixel Sensors Design conveners (2)</t>
  </si>
  <si>
    <t>ITS3 - WP3 Sensor Characterisation and Qualification conveners (2)</t>
  </si>
  <si>
    <t>ITS3 - WP4 Thinning, Bending, Interconnection conveners (2)</t>
  </si>
  <si>
    <t>ITS3 - Sensor characterisation (lab, irradiation)</t>
  </si>
  <si>
    <t>ITS3 - Cooling system characterisation</t>
  </si>
  <si>
    <t>Preparation of test set up for wide area bent chips</t>
  </si>
  <si>
    <t>ITS3 - WP5 Mechanics and Cooling conveners (2)</t>
  </si>
  <si>
    <t>ITS3 - WP6 Detector Services and Readout (2</t>
  </si>
  <si>
    <t>ITS3 - Simulation studies</t>
  </si>
  <si>
    <t>ITS3 - Prototype characterisation (test beams)</t>
  </si>
  <si>
    <t>Electronics tests and calibration</t>
  </si>
  <si>
    <t>Detector developments, beam tests and performance simulations</t>
  </si>
  <si>
    <t>Pad readout, calibration and performance evaluation</t>
  </si>
  <si>
    <t xml:space="preserve"> R&amp;D and SPS test beam</t>
  </si>
  <si>
    <t>Trigger simulation</t>
  </si>
  <si>
    <t>Merged with Maintenance in 2025</t>
  </si>
  <si>
    <t>Increase from 2024 due for the development of a new QA website</t>
  </si>
  <si>
    <t>Increase to cover all periods including vacation time and conferences (shift work among students)</t>
  </si>
  <si>
    <t>not needed</t>
  </si>
  <si>
    <t>new effort to involve PWGs</t>
  </si>
  <si>
    <t>completed</t>
  </si>
  <si>
    <t>Preparation and maintenance of Run Lists</t>
  </si>
  <si>
    <t>Rename to: Event selection tools</t>
  </si>
  <si>
    <t>Rename to Tag &amp; probe: central barrel and V0/D mesons</t>
  </si>
  <si>
    <t>Post-poned to end 2026</t>
  </si>
  <si>
    <t>Commissioning of new HV mainframes</t>
  </si>
  <si>
    <t>Done in 23/24</t>
  </si>
  <si>
    <t>Special Debug crates 57 and 39</t>
  </si>
  <si>
    <t>DCS upgrade</t>
  </si>
  <si>
    <t>SM moving for DC/DC replacement</t>
  </si>
  <si>
    <t>Decreased in 2025</t>
  </si>
  <si>
    <t>Increased in 2025</t>
  </si>
  <si>
    <t>2025 (PROPOSED)</t>
  </si>
  <si>
    <t>FIT maintenance</t>
  </si>
  <si>
    <t>Event plane resolution with the Fast Interaction Trigger detector</t>
  </si>
  <si>
    <t xml:space="preserve">Coordination of FEE developments </t>
  </si>
  <si>
    <t>Hyperloop - unchanged</t>
  </si>
  <si>
    <t>At PWG discretion - underused despite advertising to PWGs</t>
  </si>
  <si>
    <t xml:space="preserve">on-demand by PWG </t>
  </si>
  <si>
    <t>phasing out, no demand - still kept for now, but reduced</t>
  </si>
  <si>
    <t>Credits from LEGO system, phaseout expected (but not predictable)</t>
  </si>
  <si>
    <t>2025-2024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</si>
  <si>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</si>
  <si>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</si>
  <si>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</si>
  <si>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</si>
  <si>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</si>
  <si>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</si>
  <si>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</si>
  <si>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</si>
  <si>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</si>
  <si>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</si>
  <si>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</si>
  <si>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</si>
  <si>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Guill.</t>
  </si>
  <si>
    <t>Ernesto</t>
  </si>
  <si>
    <t>Lorenzo</t>
  </si>
  <si>
    <t>never answered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</si>
</sst>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23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  <charset val="1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FF0000"/>
      <name val="Calibri"/>
      <family val="2"/>
      <scheme val="minor"/>
    </font>
    <font>
      <b/>
      <sz val="8"/>
      <color indexed="8"/>
      <name val="Calibri"/>
      <family val="2"/>
    </font>
    <font>
      <b/>
      <sz val="10"/>
      <color indexed="8"/>
      <name val="Times New Roman"/>
      <family val="1"/>
    </font>
    <font>
      <b/>
      <sz val="10"/>
      <color theme="0"/>
      <name val="Times New Roman"/>
      <family val="1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Times New Roman"/>
      <family val="1"/>
    </font>
    <font>
      <b/>
      <sz val="11"/>
      <color indexed="8"/>
      <name val="Calibri (Corpo)"/>
    </font>
    <font>
      <sz val="11"/>
      <color indexed="8"/>
      <name val="Calibri (Corpo)"/>
    </font>
    <font>
      <sz val="11"/>
      <color indexed="15"/>
      <name val="Calibri (Corpo)"/>
    </font>
    <font>
      <sz val="11"/>
      <color theme="1"/>
      <name val="Calibri (Corpo)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FBBF8F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DEADA"/>
        <bgColor rgb="FF000000"/>
      </patternFill>
    </fill>
    <fill>
      <patternFill patternType="solid">
        <fgColor rgb="FFDBEFF4"/>
        <bgColor rgb="FF000000"/>
      </patternFill>
    </fill>
    <fill>
      <patternFill patternType="solid">
        <fgColor rgb="FFE4DFED"/>
        <bgColor rgb="FF000000"/>
      </patternFill>
    </fill>
    <fill>
      <patternFill patternType="solid">
        <fgColor rgb="FFFABF8F"/>
        <bgColor rgb="FFFCD5B4"/>
      </patternFill>
    </fill>
    <fill>
      <patternFill patternType="solid">
        <fgColor rgb="FF92CDDC"/>
        <bgColor rgb="FFB7DEE8"/>
      </patternFill>
    </fill>
    <fill>
      <patternFill patternType="solid">
        <fgColor rgb="FFB1A0C7"/>
        <bgColor rgb="FF9999FF"/>
      </patternFill>
    </fill>
    <fill>
      <patternFill patternType="solid">
        <fgColor rgb="FFFCD5B4"/>
        <bgColor rgb="FFFDE9D9"/>
      </patternFill>
    </fill>
    <fill>
      <patternFill patternType="solid">
        <fgColor rgb="FFB7DEE8"/>
        <bgColor rgb="FFDAEEF3"/>
      </patternFill>
    </fill>
    <fill>
      <patternFill patternType="solid">
        <fgColor rgb="FFCCC0DA"/>
        <bgColor rgb="FFB7DEE8"/>
      </patternFill>
    </fill>
    <fill>
      <patternFill patternType="solid">
        <fgColor rgb="FFFDE9D9"/>
        <bgColor rgb="FFE4DFEC"/>
      </patternFill>
    </fill>
    <fill>
      <patternFill patternType="solid">
        <fgColor rgb="FFDAEEF3"/>
        <bgColor rgb="FFE4DFEC"/>
      </patternFill>
    </fill>
    <fill>
      <patternFill patternType="solid">
        <fgColor rgb="FFE4DFEC"/>
        <bgColor rgb="FFDAEEF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EAD9"/>
        <bgColor rgb="FFE4DFEC"/>
      </patternFill>
    </fill>
    <fill>
      <patternFill patternType="solid">
        <fgColor rgb="FFFEEAD9"/>
        <bgColor rgb="FFDAEEF3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E4DFEC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E4DFED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8064A2"/>
        <bgColor indexed="64"/>
      </patternFill>
    </fill>
    <fill>
      <patternFill patternType="solid">
        <fgColor rgb="FFE7E0EC"/>
        <bgColor indexed="64"/>
      </patternFill>
    </fill>
    <fill>
      <patternFill patternType="solid">
        <fgColor rgb="FFFEEA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B1A0C7"/>
        <bgColor rgb="FFC4BD97"/>
      </patternFill>
    </fill>
    <fill>
      <patternFill patternType="solid">
        <fgColor rgb="FFC4D79B"/>
        <bgColor rgb="FFD8E4BC"/>
      </patternFill>
    </fill>
    <fill>
      <patternFill patternType="solid">
        <fgColor rgb="FFC4BD97"/>
        <bgColor rgb="FFC4D79B"/>
      </patternFill>
    </fill>
    <fill>
      <patternFill patternType="solid">
        <fgColor rgb="FFCCC0DA"/>
        <bgColor rgb="FFDDD9C3"/>
      </patternFill>
    </fill>
    <fill>
      <patternFill patternType="solid">
        <fgColor rgb="FFD8E4BC"/>
        <bgColor rgb="FFDDD9C3"/>
      </patternFill>
    </fill>
    <fill>
      <patternFill patternType="solid">
        <fgColor rgb="FFFCD5B4"/>
        <bgColor rgb="FFDDD9C3"/>
      </patternFill>
    </fill>
    <fill>
      <patternFill patternType="solid">
        <fgColor rgb="FFDDD9C3"/>
        <bgColor rgb="FFD8E4BC"/>
      </patternFill>
    </fill>
    <fill>
      <patternFill patternType="solid">
        <fgColor rgb="FFDAEEF3"/>
        <bgColor rgb="FFEBF1DE"/>
      </patternFill>
    </fill>
    <fill>
      <patternFill patternType="solid">
        <fgColor rgb="FFE4DFEC"/>
        <bgColor rgb="FFEEECE1"/>
      </patternFill>
    </fill>
    <fill>
      <patternFill patternType="solid">
        <fgColor rgb="FFEBF1DE"/>
        <bgColor rgb="FFEEECE1"/>
      </patternFill>
    </fill>
    <fill>
      <patternFill patternType="solid">
        <fgColor rgb="FFFDE9D9"/>
        <bgColor rgb="FFEEECE1"/>
      </patternFill>
    </fill>
    <fill>
      <patternFill patternType="solid">
        <fgColor rgb="FFEEECE1"/>
        <bgColor rgb="FFEBF1DE"/>
      </patternFill>
    </fill>
    <fill>
      <patternFill patternType="solid">
        <fgColor rgb="FFEEECE1"/>
        <bgColor rgb="FF000000"/>
      </patternFill>
    </fill>
    <fill>
      <patternFill patternType="solid">
        <fgColor rgb="FFDAEEF3"/>
        <bgColor rgb="FFDAEEF3"/>
      </patternFill>
    </fill>
    <fill>
      <patternFill patternType="solid">
        <fgColor rgb="FFE4DFEC"/>
        <bgColor rgb="FFE4DFEC"/>
      </patternFill>
    </fill>
    <fill>
      <patternFill patternType="solid">
        <fgColor rgb="FFFEE9D9"/>
        <bgColor rgb="FFE4DFEC"/>
      </patternFill>
    </fill>
    <fill>
      <patternFill patternType="solid">
        <fgColor rgb="FFECF2DE"/>
        <bgColor rgb="FFDAEEF3"/>
      </patternFill>
    </fill>
    <fill>
      <patternFill patternType="solid">
        <fgColor rgb="FFE8E6E6"/>
        <bgColor rgb="FFEEECE1"/>
      </patternFill>
    </fill>
    <fill>
      <patternFill patternType="solid">
        <fgColor rgb="FFAEAAAA"/>
        <bgColor rgb="FF000000"/>
      </patternFill>
    </fill>
    <fill>
      <patternFill patternType="solid">
        <fgColor rgb="FFAEAAAA"/>
        <bgColor indexed="64"/>
      </patternFill>
    </fill>
    <fill>
      <patternFill patternType="solid">
        <fgColor theme="2"/>
        <bgColor rgb="FFEBF1DE"/>
      </patternFill>
    </fill>
    <fill>
      <patternFill patternType="solid">
        <fgColor theme="2" tint="-9.9978637043366805E-2"/>
        <bgColor rgb="FFD8E4BC"/>
      </patternFill>
    </fill>
    <fill>
      <patternFill patternType="solid">
        <fgColor theme="2" tint="-0.249977111117893"/>
        <bgColor rgb="FFC4D79B"/>
      </patternFill>
    </fill>
    <fill>
      <patternFill patternType="solid">
        <fgColor rgb="FFD1CECE"/>
        <bgColor rgb="FF000000"/>
      </patternFill>
    </fill>
    <fill>
      <patternFill patternType="solid">
        <fgColor rgb="FFE8E6E6"/>
        <bgColor rgb="FF000000"/>
      </patternFill>
    </fill>
  </fills>
  <borders count="76">
    <border>
      <left/>
      <right/>
      <top/>
      <bottom/>
      <diagonal/>
    </border>
    <border>
      <left style="thin">
        <color rgb="FFFABF8F"/>
      </left>
      <right style="thin">
        <color rgb="FFFABF8F"/>
      </right>
      <top style="thin">
        <color rgb="FFFABF8F"/>
      </top>
      <bottom style="thin">
        <color rgb="FFFABF8F"/>
      </bottom>
      <diagonal/>
    </border>
    <border>
      <left style="thin">
        <color rgb="FF92CDDC"/>
      </left>
      <right style="thin">
        <color rgb="FF92CDDC"/>
      </right>
      <top style="thin">
        <color rgb="FF92CDDC"/>
      </top>
      <bottom style="thin">
        <color rgb="FF92CDDC"/>
      </bottom>
      <diagonal/>
    </border>
    <border>
      <left style="thin">
        <color rgb="FFB1A0C7"/>
      </left>
      <right style="thin">
        <color rgb="FFB1A0C7"/>
      </right>
      <top style="thin">
        <color rgb="FFB1A0C7"/>
      </top>
      <bottom style="thin">
        <color rgb="FFB1A0C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ABF8F"/>
      </top>
      <bottom style="thin">
        <color rgb="FFFABF8F"/>
      </bottom>
      <diagonal/>
    </border>
    <border>
      <left/>
      <right style="thin">
        <color rgb="FFFABF8F"/>
      </right>
      <top style="thin">
        <color rgb="FFFABF8F"/>
      </top>
      <bottom style="thin">
        <color rgb="FFFABF8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9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2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21"/>
      </bottom>
      <diagonal/>
    </border>
    <border>
      <left/>
      <right style="thin">
        <color indexed="19"/>
      </right>
      <top/>
      <bottom style="thin">
        <color indexed="10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hair">
        <color indexed="10"/>
      </right>
      <top style="thin">
        <color indexed="20"/>
      </top>
      <bottom style="thin">
        <color indexed="20"/>
      </bottom>
      <diagonal/>
    </border>
    <border>
      <left style="hair">
        <color indexed="10"/>
      </left>
      <right style="hair">
        <color indexed="10"/>
      </right>
      <top style="thin">
        <color indexed="20"/>
      </top>
      <bottom style="thin">
        <color indexed="20"/>
      </bottom>
      <diagonal/>
    </border>
    <border>
      <left style="hair">
        <color indexed="10"/>
      </left>
      <right style="thin">
        <color indexed="21"/>
      </right>
      <top style="thin">
        <color indexed="20"/>
      </top>
      <bottom style="thin">
        <color indexed="20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10"/>
      </right>
      <top style="thin">
        <color indexed="21"/>
      </top>
      <bottom style="thin">
        <color indexed="21"/>
      </bottom>
      <diagonal/>
    </border>
    <border>
      <left style="thin">
        <color indexed="10"/>
      </left>
      <right style="thin">
        <color indexed="10"/>
      </right>
      <top style="thin">
        <color indexed="21"/>
      </top>
      <bottom style="thin">
        <color indexed="21"/>
      </bottom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rgb="FFC4D79B"/>
      </left>
      <right style="thin">
        <color rgb="FFC4D79B"/>
      </right>
      <top style="thin">
        <color rgb="FFC4D79B"/>
      </top>
      <bottom style="thin">
        <color rgb="FFC4D79B"/>
      </bottom>
      <diagonal/>
    </border>
    <border>
      <left style="thin">
        <color rgb="FFB1A0C7"/>
      </left>
      <right/>
      <top style="thin">
        <color rgb="FFB1A0C7"/>
      </top>
      <bottom style="thin">
        <color rgb="FFB1A0C7"/>
      </bottom>
      <diagonal/>
    </border>
    <border>
      <left/>
      <right/>
      <top style="thin">
        <color rgb="FFB1A0C7"/>
      </top>
      <bottom style="thin">
        <color rgb="FFB1A0C7"/>
      </bottom>
      <diagonal/>
    </border>
    <border>
      <left/>
      <right style="thin">
        <color rgb="FFB1A0C7"/>
      </right>
      <top style="thin">
        <color rgb="FFB1A0C7"/>
      </top>
      <bottom style="thin">
        <color rgb="FFB1A0C7"/>
      </bottom>
      <diagonal/>
    </border>
    <border>
      <left style="thin">
        <color rgb="FFFABF8F"/>
      </left>
      <right/>
      <top style="thin">
        <color rgb="FFFABF8F"/>
      </top>
      <bottom style="thin">
        <color rgb="FFFABF8F"/>
      </bottom>
      <diagonal/>
    </border>
    <border>
      <left style="thin">
        <color rgb="FFB1A0C7"/>
      </left>
      <right/>
      <top style="thin">
        <color rgb="FFC4D79B"/>
      </top>
      <bottom style="thin">
        <color rgb="FFC4D79B"/>
      </bottom>
      <diagonal/>
    </border>
    <border>
      <left/>
      <right/>
      <top style="thin">
        <color rgb="FFC4D79B"/>
      </top>
      <bottom style="thin">
        <color rgb="FFC4D79B"/>
      </bottom>
      <diagonal/>
    </border>
    <border>
      <left/>
      <right style="thin">
        <color rgb="FFFABF8F"/>
      </right>
      <top style="thin">
        <color rgb="FFC4D79B"/>
      </top>
      <bottom style="thin">
        <color rgb="FFC4D79B"/>
      </bottom>
      <diagonal/>
    </border>
    <border>
      <left style="thin">
        <color rgb="FF92CDDC"/>
      </left>
      <right/>
      <top style="thin">
        <color rgb="FF92CDDC"/>
      </top>
      <bottom style="thin">
        <color rgb="FF92CDDC"/>
      </bottom>
      <diagonal/>
    </border>
    <border>
      <left/>
      <right/>
      <top style="thin">
        <color rgb="FF92CDDC"/>
      </top>
      <bottom style="thin">
        <color rgb="FF92CDDC"/>
      </bottom>
      <diagonal/>
    </border>
    <border>
      <left/>
      <right style="thin">
        <color rgb="FFB1A0C7"/>
      </right>
      <top style="thin">
        <color rgb="FF92CDDC"/>
      </top>
      <bottom style="thin">
        <color rgb="FF92CDDC"/>
      </bottom>
      <diagonal/>
    </border>
    <border>
      <left/>
      <right style="thin">
        <color rgb="FF92CDDC"/>
      </right>
      <top/>
      <bottom/>
      <diagonal/>
    </border>
    <border>
      <left style="thin">
        <color rgb="FFFABF8F"/>
      </left>
      <right/>
      <top/>
      <bottom/>
      <diagonal/>
    </border>
    <border>
      <left style="thin">
        <color rgb="FFC4D79B"/>
      </left>
      <right style="thin">
        <color rgb="FFC4D79B"/>
      </right>
      <top style="thin">
        <color rgb="FFC4D79B"/>
      </top>
      <bottom/>
      <diagonal/>
    </border>
    <border>
      <left style="thin">
        <color rgb="FFC4D79B"/>
      </left>
      <right style="thin">
        <color rgb="FFC4D79B"/>
      </right>
      <top/>
      <bottom style="thin">
        <color rgb="FFC4D79B"/>
      </bottom>
      <diagonal/>
    </border>
    <border>
      <left style="thin">
        <color rgb="FFFABF8F"/>
      </left>
      <right style="thin">
        <color rgb="FFFABF8F"/>
      </right>
      <top style="thin">
        <color rgb="FFFABF8F"/>
      </top>
      <bottom/>
      <diagonal/>
    </border>
    <border>
      <left style="thin">
        <color rgb="FFFABF8F"/>
      </left>
      <right style="thin">
        <color rgb="FFFABF8F"/>
      </right>
      <top/>
      <bottom style="thin">
        <color rgb="FFFABF8F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0" fillId="9" borderId="1" xfId="0" applyFill="1" applyBorder="1"/>
    <xf numFmtId="0" fontId="0" fillId="10" borderId="2" xfId="0" applyFill="1" applyBorder="1"/>
    <xf numFmtId="0" fontId="0" fillId="11" borderId="3" xfId="0" applyFill="1" applyBorder="1"/>
    <xf numFmtId="0" fontId="1" fillId="0" borderId="0" xfId="0" applyFont="1" applyAlignment="1">
      <alignment horizontal="right"/>
    </xf>
    <xf numFmtId="0" fontId="0" fillId="6" borderId="1" xfId="0" applyFill="1" applyBorder="1"/>
    <xf numFmtId="0" fontId="0" fillId="7" borderId="2" xfId="0" applyFill="1" applyBorder="1"/>
    <xf numFmtId="0" fontId="0" fillId="8" borderId="3" xfId="0" applyFill="1" applyBorder="1"/>
    <xf numFmtId="0" fontId="2" fillId="12" borderId="1" xfId="0" applyFont="1" applyFill="1" applyBorder="1" applyAlignment="1">
      <alignment horizontal="right" vertical="center"/>
    </xf>
    <xf numFmtId="0" fontId="3" fillId="11" borderId="3" xfId="0" applyFont="1" applyFill="1" applyBorder="1"/>
    <xf numFmtId="0" fontId="3" fillId="9" borderId="1" xfId="0" applyFont="1" applyFill="1" applyBorder="1"/>
    <xf numFmtId="0" fontId="0" fillId="13" borderId="1" xfId="0" applyFill="1" applyBorder="1"/>
    <xf numFmtId="0" fontId="0" fillId="14" borderId="1" xfId="0" applyFill="1" applyBorder="1"/>
    <xf numFmtId="0" fontId="4" fillId="0" borderId="0" xfId="0" applyFont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20" borderId="3" xfId="0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4" fillId="20" borderId="3" xfId="0" applyFont="1" applyFill="1" applyBorder="1" applyAlignment="1">
      <alignment horizontal="center" vertical="center"/>
    </xf>
    <xf numFmtId="0" fontId="0" fillId="21" borderId="1" xfId="0" applyFill="1" applyBorder="1"/>
    <xf numFmtId="0" fontId="0" fillId="22" borderId="2" xfId="0" applyFill="1" applyBorder="1"/>
    <xf numFmtId="0" fontId="0" fillId="23" borderId="3" xfId="0" applyFill="1" applyBorder="1"/>
    <xf numFmtId="0" fontId="4" fillId="0" borderId="0" xfId="0" applyFont="1" applyAlignment="1">
      <alignment horizontal="right"/>
    </xf>
    <xf numFmtId="0" fontId="0" fillId="18" borderId="1" xfId="0" applyFill="1" applyBorder="1"/>
    <xf numFmtId="0" fontId="0" fillId="19" borderId="2" xfId="0" applyFill="1" applyBorder="1"/>
    <xf numFmtId="0" fontId="0" fillId="20" borderId="3" xfId="0" applyFill="1" applyBorder="1"/>
    <xf numFmtId="0" fontId="2" fillId="9" borderId="1" xfId="0" applyFont="1" applyFill="1" applyBorder="1"/>
    <xf numFmtId="0" fontId="0" fillId="24" borderId="4" xfId="0" applyFill="1" applyBorder="1"/>
    <xf numFmtId="2" fontId="0" fillId="25" borderId="4" xfId="0" applyNumberFormat="1" applyFill="1" applyBorder="1"/>
    <xf numFmtId="0" fontId="0" fillId="2" borderId="4" xfId="0" applyFill="1" applyBorder="1"/>
    <xf numFmtId="2" fontId="0" fillId="2" borderId="4" xfId="0" applyNumberFormat="1" applyFill="1" applyBorder="1"/>
    <xf numFmtId="0" fontId="0" fillId="26" borderId="1" xfId="0" applyFill="1" applyBorder="1"/>
    <xf numFmtId="0" fontId="0" fillId="27" borderId="3" xfId="0" applyFill="1" applyBorder="1"/>
    <xf numFmtId="0" fontId="6" fillId="0" borderId="0" xfId="0" applyFont="1"/>
    <xf numFmtId="0" fontId="0" fillId="29" borderId="4" xfId="0" applyFill="1" applyBorder="1"/>
    <xf numFmtId="0" fontId="0" fillId="30" borderId="1" xfId="0" applyFill="1" applyBorder="1"/>
    <xf numFmtId="0" fontId="0" fillId="31" borderId="4" xfId="0" applyFill="1" applyBorder="1"/>
    <xf numFmtId="2" fontId="0" fillId="0" borderId="0" xfId="0" applyNumberFormat="1"/>
    <xf numFmtId="0" fontId="5" fillId="9" borderId="1" xfId="0" applyFont="1" applyFill="1" applyBorder="1"/>
    <xf numFmtId="0" fontId="5" fillId="26" borderId="1" xfId="0" applyFont="1" applyFill="1" applyBorder="1"/>
    <xf numFmtId="0" fontId="5" fillId="27" borderId="3" xfId="0" applyFont="1" applyFill="1" applyBorder="1"/>
    <xf numFmtId="0" fontId="7" fillId="9" borderId="1" xfId="0" applyFont="1" applyFill="1" applyBorder="1"/>
    <xf numFmtId="49" fontId="9" fillId="32" borderId="7" xfId="0" applyNumberFormat="1" applyFont="1" applyFill="1" applyBorder="1" applyAlignment="1">
      <alignment horizontal="center" vertical="top" wrapText="1"/>
    </xf>
    <xf numFmtId="49" fontId="11" fillId="32" borderId="17" xfId="0" applyNumberFormat="1" applyFont="1" applyFill="1" applyBorder="1" applyAlignment="1">
      <alignment horizontal="center" vertical="top" wrapText="1"/>
    </xf>
    <xf numFmtId="0" fontId="8" fillId="32" borderId="21" xfId="0" applyFont="1" applyFill="1" applyBorder="1" applyAlignment="1">
      <alignment horizontal="center" vertical="top" wrapText="1"/>
    </xf>
    <xf numFmtId="0" fontId="8" fillId="32" borderId="21" xfId="0" applyFont="1" applyFill="1" applyBorder="1" applyAlignment="1">
      <alignment horizontal="left" vertical="top" wrapText="1"/>
    </xf>
    <xf numFmtId="0" fontId="11" fillId="32" borderId="21" xfId="0" applyFont="1" applyFill="1" applyBorder="1" applyAlignment="1">
      <alignment horizontal="center" vertical="top" wrapText="1"/>
    </xf>
    <xf numFmtId="0" fontId="8" fillId="32" borderId="22" xfId="0" applyFont="1" applyFill="1" applyBorder="1" applyAlignment="1">
      <alignment horizontal="left" vertical="top" wrapText="1"/>
    </xf>
    <xf numFmtId="49" fontId="8" fillId="32" borderId="7" xfId="0" applyNumberFormat="1" applyFont="1" applyFill="1" applyBorder="1" applyAlignment="1">
      <alignment horizontal="center" vertical="top" wrapText="1"/>
    </xf>
    <xf numFmtId="0" fontId="8" fillId="32" borderId="27" xfId="0" applyFont="1" applyFill="1" applyBorder="1" applyAlignment="1">
      <alignment horizontal="center" vertical="top" wrapText="1"/>
    </xf>
    <xf numFmtId="0" fontId="11" fillId="32" borderId="27" xfId="0" applyFont="1" applyFill="1" applyBorder="1" applyAlignment="1">
      <alignment horizontal="left" vertical="top" wrapText="1"/>
    </xf>
    <xf numFmtId="0" fontId="8" fillId="32" borderId="19" xfId="0" applyFont="1" applyFill="1" applyBorder="1" applyAlignment="1">
      <alignment horizontal="center" vertical="top" wrapText="1"/>
    </xf>
    <xf numFmtId="0" fontId="11" fillId="32" borderId="19" xfId="0" applyFont="1" applyFill="1" applyBorder="1" applyAlignment="1">
      <alignment horizontal="left" vertical="top" wrapText="1"/>
    </xf>
    <xf numFmtId="164" fontId="11" fillId="32" borderId="19" xfId="0" applyNumberFormat="1" applyFont="1" applyFill="1" applyBorder="1" applyAlignment="1">
      <alignment horizontal="center" vertical="top" wrapText="1"/>
    </xf>
    <xf numFmtId="2" fontId="11" fillId="32" borderId="19" xfId="0" applyNumberFormat="1" applyFont="1" applyFill="1" applyBorder="1" applyAlignment="1">
      <alignment horizontal="left" vertical="top" wrapText="1"/>
    </xf>
    <xf numFmtId="164" fontId="11" fillId="32" borderId="27" xfId="0" applyNumberFormat="1" applyFont="1" applyFill="1" applyBorder="1" applyAlignment="1">
      <alignment horizontal="center" vertical="top" wrapText="1"/>
    </xf>
    <xf numFmtId="49" fontId="11" fillId="32" borderId="17" xfId="0" applyNumberFormat="1" applyFont="1" applyFill="1" applyBorder="1" applyAlignment="1">
      <alignment horizontal="left" vertical="top" wrapText="1"/>
    </xf>
    <xf numFmtId="164" fontId="11" fillId="32" borderId="17" xfId="0" applyNumberFormat="1" applyFont="1" applyFill="1" applyBorder="1" applyAlignment="1">
      <alignment horizontal="center" vertical="top" wrapText="1"/>
    </xf>
    <xf numFmtId="0" fontId="11" fillId="32" borderId="23" xfId="0" applyFont="1" applyFill="1" applyBorder="1" applyAlignment="1">
      <alignment horizontal="left" vertical="top" wrapText="1"/>
    </xf>
    <xf numFmtId="164" fontId="11" fillId="32" borderId="23" xfId="0" applyNumberFormat="1" applyFont="1" applyFill="1" applyBorder="1" applyAlignment="1">
      <alignment horizontal="center" vertical="top" wrapText="1"/>
    </xf>
    <xf numFmtId="2" fontId="11" fillId="32" borderId="27" xfId="0" applyNumberFormat="1" applyFont="1" applyFill="1" applyBorder="1" applyAlignment="1">
      <alignment horizontal="left" vertical="top" wrapText="1"/>
    </xf>
    <xf numFmtId="0" fontId="11" fillId="32" borderId="26" xfId="0" applyFont="1" applyFill="1" applyBorder="1" applyAlignment="1">
      <alignment horizontal="left" vertical="top" wrapText="1"/>
    </xf>
    <xf numFmtId="0" fontId="11" fillId="32" borderId="28" xfId="0" applyFont="1" applyFill="1" applyBorder="1" applyAlignment="1">
      <alignment horizontal="left" vertical="top" wrapText="1"/>
    </xf>
    <xf numFmtId="0" fontId="8" fillId="32" borderId="33" xfId="0" applyFont="1" applyFill="1" applyBorder="1" applyAlignment="1">
      <alignment horizontal="center" vertical="top" wrapText="1"/>
    </xf>
    <xf numFmtId="0" fontId="11" fillId="32" borderId="34" xfId="0" applyFont="1" applyFill="1" applyBorder="1" applyAlignment="1">
      <alignment horizontal="left" vertical="top" wrapText="1"/>
    </xf>
    <xf numFmtId="164" fontId="11" fillId="32" borderId="34" xfId="0" applyNumberFormat="1" applyFont="1" applyFill="1" applyBorder="1" applyAlignment="1">
      <alignment horizontal="center" vertical="top" wrapText="1"/>
    </xf>
    <xf numFmtId="0" fontId="11" fillId="32" borderId="35" xfId="0" applyFont="1" applyFill="1" applyBorder="1" applyAlignment="1">
      <alignment horizontal="left" vertical="top" wrapText="1"/>
    </xf>
    <xf numFmtId="0" fontId="11" fillId="32" borderId="22" xfId="0" applyFont="1" applyFill="1" applyBorder="1" applyAlignment="1">
      <alignment horizontal="left" vertical="top" wrapText="1"/>
    </xf>
    <xf numFmtId="0" fontId="11" fillId="32" borderId="36" xfId="0" applyFont="1" applyFill="1" applyBorder="1" applyAlignment="1">
      <alignment horizontal="left" vertical="top" wrapText="1"/>
    </xf>
    <xf numFmtId="0" fontId="11" fillId="32" borderId="0" xfId="0" applyFont="1" applyFill="1" applyAlignment="1">
      <alignment horizontal="left" vertical="top" wrapText="1"/>
    </xf>
    <xf numFmtId="0" fontId="11" fillId="32" borderId="16" xfId="0" applyFont="1" applyFill="1" applyBorder="1" applyAlignment="1">
      <alignment horizontal="left" vertical="top" wrapText="1"/>
    </xf>
    <xf numFmtId="164" fontId="11" fillId="32" borderId="0" xfId="0" applyNumberFormat="1" applyFont="1" applyFill="1" applyAlignment="1">
      <alignment horizontal="center" vertical="top" wrapText="1"/>
    </xf>
    <xf numFmtId="0" fontId="11" fillId="32" borderId="37" xfId="0" applyFont="1" applyFill="1" applyBorder="1" applyAlignment="1">
      <alignment horizontal="left" vertical="top" wrapText="1"/>
    </xf>
    <xf numFmtId="0" fontId="11" fillId="32" borderId="38" xfId="0" applyFont="1" applyFill="1" applyBorder="1" applyAlignment="1">
      <alignment horizontal="left" vertical="top" wrapText="1"/>
    </xf>
    <xf numFmtId="0" fontId="11" fillId="32" borderId="39" xfId="0" applyFont="1" applyFill="1" applyBorder="1" applyAlignment="1">
      <alignment horizontal="left" vertical="top" wrapText="1"/>
    </xf>
    <xf numFmtId="0" fontId="11" fillId="32" borderId="40" xfId="0" applyFont="1" applyFill="1" applyBorder="1" applyAlignment="1">
      <alignment horizontal="left" vertical="top" wrapText="1"/>
    </xf>
    <xf numFmtId="164" fontId="11" fillId="32" borderId="40" xfId="0" applyNumberFormat="1" applyFont="1" applyFill="1" applyBorder="1" applyAlignment="1">
      <alignment horizontal="center" vertical="top" wrapText="1"/>
    </xf>
    <xf numFmtId="2" fontId="11" fillId="32" borderId="40" xfId="0" applyNumberFormat="1" applyFont="1" applyFill="1" applyBorder="1" applyAlignment="1">
      <alignment horizontal="left" vertical="top" wrapText="1"/>
    </xf>
    <xf numFmtId="0" fontId="11" fillId="32" borderId="29" xfId="0" applyFont="1" applyFill="1" applyBorder="1" applyAlignment="1">
      <alignment horizontal="left" vertical="top" wrapText="1"/>
    </xf>
    <xf numFmtId="0" fontId="11" fillId="32" borderId="24" xfId="0" applyFont="1" applyFill="1" applyBorder="1" applyAlignment="1">
      <alignment horizontal="left" vertical="top" wrapText="1"/>
    </xf>
    <xf numFmtId="0" fontId="0" fillId="32" borderId="27" xfId="0" applyFill="1" applyBorder="1" applyAlignment="1">
      <alignment vertical="top"/>
    </xf>
    <xf numFmtId="0" fontId="0" fillId="32" borderId="23" xfId="0" applyFill="1" applyBorder="1" applyAlignment="1">
      <alignment vertical="top"/>
    </xf>
    <xf numFmtId="0" fontId="0" fillId="32" borderId="22" xfId="0" applyFill="1" applyBorder="1" applyAlignment="1">
      <alignment vertical="top"/>
    </xf>
    <xf numFmtId="0" fontId="0" fillId="32" borderId="43" xfId="0" applyFill="1" applyBorder="1" applyAlignment="1">
      <alignment vertical="top"/>
    </xf>
    <xf numFmtId="0" fontId="0" fillId="32" borderId="33" xfId="0" applyFill="1" applyBorder="1" applyAlignment="1">
      <alignment vertical="top"/>
    </xf>
    <xf numFmtId="49" fontId="11" fillId="33" borderId="46" xfId="0" applyNumberFormat="1" applyFont="1" applyFill="1" applyBorder="1" applyAlignment="1">
      <alignment horizontal="left" vertical="top"/>
    </xf>
    <xf numFmtId="49" fontId="8" fillId="32" borderId="47" xfId="0" applyNumberFormat="1" applyFont="1" applyFill="1" applyBorder="1" applyAlignment="1">
      <alignment horizontal="center" vertical="top"/>
    </xf>
    <xf numFmtId="49" fontId="12" fillId="32" borderId="16" xfId="0" applyNumberFormat="1" applyFont="1" applyFill="1" applyBorder="1" applyAlignment="1">
      <alignment horizontal="center" vertical="top" wrapText="1"/>
    </xf>
    <xf numFmtId="49" fontId="12" fillId="32" borderId="2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3" fillId="32" borderId="27" xfId="0" applyFont="1" applyFill="1" applyBorder="1" applyAlignment="1">
      <alignment horizontal="center" vertical="top" wrapText="1"/>
    </xf>
    <xf numFmtId="0" fontId="0" fillId="32" borderId="27" xfId="0" applyFill="1" applyBorder="1" applyAlignment="1">
      <alignment vertical="top" wrapText="1"/>
    </xf>
    <xf numFmtId="0" fontId="13" fillId="32" borderId="33" xfId="0" applyFont="1" applyFill="1" applyBorder="1" applyAlignment="1">
      <alignment horizontal="center" vertical="top" wrapText="1"/>
    </xf>
    <xf numFmtId="0" fontId="13" fillId="32" borderId="4" xfId="0" applyFont="1" applyFill="1" applyBorder="1" applyAlignment="1">
      <alignment horizontal="center" vertical="top" wrapText="1"/>
    </xf>
    <xf numFmtId="0" fontId="13" fillId="32" borderId="16" xfId="0" applyFont="1" applyFill="1" applyBorder="1" applyAlignment="1">
      <alignment horizontal="center" vertical="top" wrapText="1"/>
    </xf>
    <xf numFmtId="0" fontId="11" fillId="32" borderId="19" xfId="0" applyFont="1" applyFill="1" applyBorder="1" applyAlignment="1">
      <alignment horizontal="center" vertical="top" wrapText="1"/>
    </xf>
    <xf numFmtId="0" fontId="13" fillId="32" borderId="19" xfId="0" applyFont="1" applyFill="1" applyBorder="1" applyAlignment="1">
      <alignment horizontal="center" vertical="top" wrapText="1"/>
    </xf>
    <xf numFmtId="0" fontId="13" fillId="32" borderId="57" xfId="0" applyFont="1" applyFill="1" applyBorder="1" applyAlignment="1">
      <alignment horizontal="center" vertical="top" wrapText="1"/>
    </xf>
    <xf numFmtId="0" fontId="13" fillId="32" borderId="40" xfId="0" applyFont="1" applyFill="1" applyBorder="1" applyAlignment="1">
      <alignment horizontal="center" vertical="top" wrapText="1"/>
    </xf>
    <xf numFmtId="0" fontId="9" fillId="34" borderId="11" xfId="0" applyFont="1" applyFill="1" applyBorder="1" applyAlignment="1">
      <alignment horizontal="center" vertical="top" wrapText="1"/>
    </xf>
    <xf numFmtId="0" fontId="9" fillId="34" borderId="12" xfId="0" applyFont="1" applyFill="1" applyBorder="1" applyAlignment="1">
      <alignment horizontal="center" vertical="top" wrapText="1"/>
    </xf>
    <xf numFmtId="0" fontId="9" fillId="34" borderId="13" xfId="0" applyFont="1" applyFill="1" applyBorder="1" applyAlignment="1">
      <alignment horizontal="center" vertical="top" wrapText="1"/>
    </xf>
    <xf numFmtId="0" fontId="9" fillId="34" borderId="14" xfId="0" applyFont="1" applyFill="1" applyBorder="1" applyAlignment="1">
      <alignment horizontal="center" vertical="top" wrapText="1"/>
    </xf>
    <xf numFmtId="0" fontId="9" fillId="34" borderId="15" xfId="0" applyFont="1" applyFill="1" applyBorder="1" applyAlignment="1">
      <alignment horizontal="center" vertical="top" wrapText="1"/>
    </xf>
    <xf numFmtId="0" fontId="9" fillId="34" borderId="16" xfId="0" applyFont="1" applyFill="1" applyBorder="1" applyAlignment="1">
      <alignment horizontal="center" vertical="top" wrapText="1"/>
    </xf>
    <xf numFmtId="0" fontId="10" fillId="34" borderId="14" xfId="0" applyFont="1" applyFill="1" applyBorder="1" applyAlignment="1">
      <alignment horizontal="center" vertical="top" wrapText="1"/>
    </xf>
    <xf numFmtId="0" fontId="10" fillId="34" borderId="15" xfId="0" applyFont="1" applyFill="1" applyBorder="1" applyAlignment="1">
      <alignment horizontal="center" vertical="top" wrapText="1"/>
    </xf>
    <xf numFmtId="0" fontId="10" fillId="34" borderId="16" xfId="0" applyFont="1" applyFill="1" applyBorder="1" applyAlignment="1">
      <alignment horizontal="center" vertical="top" wrapText="1"/>
    </xf>
    <xf numFmtId="49" fontId="8" fillId="35" borderId="18" xfId="0" applyNumberFormat="1" applyFont="1" applyFill="1" applyBorder="1" applyAlignment="1">
      <alignment horizontal="center" vertical="top" wrapText="1"/>
    </xf>
    <xf numFmtId="49" fontId="8" fillId="35" borderId="19" xfId="0" applyNumberFormat="1" applyFont="1" applyFill="1" applyBorder="1" applyAlignment="1">
      <alignment horizontal="center" vertical="top" wrapText="1"/>
    </xf>
    <xf numFmtId="49" fontId="8" fillId="35" borderId="20" xfId="0" applyNumberFormat="1" applyFont="1" applyFill="1" applyBorder="1" applyAlignment="1">
      <alignment horizontal="center" vertical="top" wrapText="1"/>
    </xf>
    <xf numFmtId="0" fontId="11" fillId="35" borderId="18" xfId="0" applyFont="1" applyFill="1" applyBorder="1" applyAlignment="1">
      <alignment horizontal="left" vertical="top" wrapText="1"/>
    </xf>
    <xf numFmtId="0" fontId="11" fillId="35" borderId="19" xfId="0" applyFont="1" applyFill="1" applyBorder="1" applyAlignment="1">
      <alignment horizontal="left" vertical="top" wrapText="1"/>
    </xf>
    <xf numFmtId="0" fontId="11" fillId="35" borderId="20" xfId="0" applyFont="1" applyFill="1" applyBorder="1" applyAlignment="1">
      <alignment horizontal="left" vertical="top" wrapText="1"/>
    </xf>
    <xf numFmtId="0" fontId="11" fillId="35" borderId="30" xfId="0" applyFont="1" applyFill="1" applyBorder="1" applyAlignment="1">
      <alignment horizontal="left" vertical="top" wrapText="1"/>
    </xf>
    <xf numFmtId="0" fontId="11" fillId="35" borderId="31" xfId="0" applyFont="1" applyFill="1" applyBorder="1" applyAlignment="1">
      <alignment horizontal="left" vertical="top" wrapText="1"/>
    </xf>
    <xf numFmtId="0" fontId="11" fillId="35" borderId="32" xfId="0" applyFont="1" applyFill="1" applyBorder="1" applyAlignment="1">
      <alignment horizontal="left" vertical="top" wrapText="1"/>
    </xf>
    <xf numFmtId="49" fontId="11" fillId="35" borderId="17" xfId="0" applyNumberFormat="1" applyFont="1" applyFill="1" applyBorder="1" applyAlignment="1">
      <alignment horizontal="left" vertical="top" wrapText="1"/>
    </xf>
    <xf numFmtId="0" fontId="11" fillId="35" borderId="34" xfId="0" applyFont="1" applyFill="1" applyBorder="1" applyAlignment="1">
      <alignment horizontal="left" vertical="top" wrapText="1"/>
    </xf>
    <xf numFmtId="0" fontId="11" fillId="35" borderId="0" xfId="0" applyFont="1" applyFill="1" applyAlignment="1">
      <alignment horizontal="left" vertical="top" wrapText="1"/>
    </xf>
    <xf numFmtId="2" fontId="0" fillId="38" borderId="4" xfId="0" applyNumberFormat="1" applyFill="1" applyBorder="1"/>
    <xf numFmtId="0" fontId="0" fillId="39" borderId="4" xfId="0" applyFill="1" applyBorder="1"/>
    <xf numFmtId="10" fontId="0" fillId="38" borderId="4" xfId="0" applyNumberFormat="1" applyFill="1" applyBorder="1"/>
    <xf numFmtId="49" fontId="14" fillId="32" borderId="24" xfId="0" applyNumberFormat="1" applyFont="1" applyFill="1" applyBorder="1" applyAlignment="1">
      <alignment horizontal="center" vertical="top" wrapText="1"/>
    </xf>
    <xf numFmtId="49" fontId="15" fillId="32" borderId="7" xfId="0" applyNumberFormat="1" applyFont="1" applyFill="1" applyBorder="1" applyAlignment="1">
      <alignment horizontal="left" vertical="top" wrapText="1"/>
    </xf>
    <xf numFmtId="0" fontId="15" fillId="32" borderId="7" xfId="0" applyFont="1" applyFill="1" applyBorder="1" applyAlignment="1">
      <alignment horizontal="center" vertical="top" wrapText="1"/>
    </xf>
    <xf numFmtId="49" fontId="15" fillId="32" borderId="8" xfId="0" applyNumberFormat="1" applyFont="1" applyFill="1" applyBorder="1" applyAlignment="1">
      <alignment horizontal="left" vertical="top" wrapText="1"/>
    </xf>
    <xf numFmtId="0" fontId="15" fillId="36" borderId="4" xfId="0" applyFont="1" applyFill="1" applyBorder="1" applyAlignment="1">
      <alignment horizontal="left" vertical="top" wrapText="1"/>
    </xf>
    <xf numFmtId="0" fontId="15" fillId="37" borderId="4" xfId="0" applyFont="1" applyFill="1" applyBorder="1" applyAlignment="1">
      <alignment horizontal="left" vertical="top" wrapText="1"/>
    </xf>
    <xf numFmtId="0" fontId="15" fillId="38" borderId="4" xfId="0" applyFont="1" applyFill="1" applyBorder="1" applyAlignment="1">
      <alignment horizontal="left" vertical="top" wrapText="1"/>
    </xf>
    <xf numFmtId="49" fontId="15" fillId="32" borderId="26" xfId="0" applyNumberFormat="1" applyFont="1" applyFill="1" applyBorder="1" applyAlignment="1">
      <alignment horizontal="left" vertical="top" wrapText="1"/>
    </xf>
    <xf numFmtId="0" fontId="15" fillId="32" borderId="26" xfId="0" applyFont="1" applyFill="1" applyBorder="1" applyAlignment="1">
      <alignment horizontal="center" vertical="top" wrapText="1"/>
    </xf>
    <xf numFmtId="0" fontId="15" fillId="36" borderId="58" xfId="0" applyFont="1" applyFill="1" applyBorder="1" applyAlignment="1">
      <alignment horizontal="left" vertical="top" wrapText="1"/>
    </xf>
    <xf numFmtId="0" fontId="15" fillId="37" borderId="58" xfId="0" applyFont="1" applyFill="1" applyBorder="1" applyAlignment="1">
      <alignment horizontal="left" vertical="top" wrapText="1"/>
    </xf>
    <xf numFmtId="0" fontId="15" fillId="38" borderId="58" xfId="0" applyFont="1" applyFill="1" applyBorder="1" applyAlignment="1">
      <alignment horizontal="left" vertical="top" wrapText="1"/>
    </xf>
    <xf numFmtId="0" fontId="15" fillId="36" borderId="26" xfId="0" applyFont="1" applyFill="1" applyBorder="1" applyAlignment="1">
      <alignment horizontal="left" vertical="top" wrapText="1"/>
    </xf>
    <xf numFmtId="0" fontId="15" fillId="37" borderId="26" xfId="0" applyFont="1" applyFill="1" applyBorder="1" applyAlignment="1">
      <alignment horizontal="left" vertical="top" wrapText="1"/>
    </xf>
    <xf numFmtId="0" fontId="15" fillId="38" borderId="26" xfId="0" applyFont="1" applyFill="1" applyBorder="1" applyAlignment="1">
      <alignment horizontal="left" vertical="top" wrapText="1"/>
    </xf>
    <xf numFmtId="49" fontId="14" fillId="32" borderId="7" xfId="0" applyNumberFormat="1" applyFont="1" applyFill="1" applyBorder="1" applyAlignment="1">
      <alignment horizontal="center" vertical="top" wrapText="1"/>
    </xf>
    <xf numFmtId="0" fontId="15" fillId="32" borderId="17" xfId="0" applyFont="1" applyFill="1" applyBorder="1" applyAlignment="1">
      <alignment horizontal="center" vertical="top" wrapText="1"/>
    </xf>
    <xf numFmtId="0" fontId="14" fillId="32" borderId="27" xfId="0" applyFont="1" applyFill="1" applyBorder="1" applyAlignment="1">
      <alignment horizontal="center" vertical="top" wrapText="1"/>
    </xf>
    <xf numFmtId="0" fontId="15" fillId="32" borderId="27" xfId="0" applyFont="1" applyFill="1" applyBorder="1" applyAlignment="1">
      <alignment horizontal="left" vertical="top" wrapText="1"/>
    </xf>
    <xf numFmtId="0" fontId="15" fillId="32" borderId="27" xfId="0" applyFont="1" applyFill="1" applyBorder="1" applyAlignment="1">
      <alignment horizontal="center" vertical="top" wrapText="1"/>
    </xf>
    <xf numFmtId="0" fontId="15" fillId="32" borderId="23" xfId="0" applyFont="1" applyFill="1" applyBorder="1" applyAlignment="1">
      <alignment horizontal="center" vertical="top" wrapText="1"/>
    </xf>
    <xf numFmtId="0" fontId="14" fillId="32" borderId="27" xfId="0" applyFont="1" applyFill="1" applyBorder="1" applyAlignment="1">
      <alignment horizontal="left" vertical="top" wrapText="1"/>
    </xf>
    <xf numFmtId="0" fontId="14" fillId="37" borderId="27" xfId="0" applyFont="1" applyFill="1" applyBorder="1" applyAlignment="1">
      <alignment horizontal="left" vertical="top" wrapText="1"/>
    </xf>
    <xf numFmtId="0" fontId="14" fillId="38" borderId="27" xfId="0" applyFont="1" applyFill="1" applyBorder="1" applyAlignment="1">
      <alignment horizontal="left" vertical="top" wrapText="1"/>
    </xf>
    <xf numFmtId="0" fontId="14" fillId="32" borderId="19" xfId="0" applyFont="1" applyFill="1" applyBorder="1" applyAlignment="1">
      <alignment horizontal="center" vertical="top" wrapText="1"/>
    </xf>
    <xf numFmtId="0" fontId="15" fillId="32" borderId="19" xfId="0" applyFont="1" applyFill="1" applyBorder="1" applyAlignment="1">
      <alignment horizontal="left" vertical="top" wrapText="1"/>
    </xf>
    <xf numFmtId="164" fontId="15" fillId="32" borderId="19" xfId="0" applyNumberFormat="1" applyFont="1" applyFill="1" applyBorder="1" applyAlignment="1">
      <alignment horizontal="center" vertical="top" wrapText="1"/>
    </xf>
    <xf numFmtId="2" fontId="15" fillId="32" borderId="19" xfId="0" applyNumberFormat="1" applyFont="1" applyFill="1" applyBorder="1" applyAlignment="1">
      <alignment horizontal="left" vertical="top" wrapText="1"/>
    </xf>
    <xf numFmtId="2" fontId="15" fillId="37" borderId="19" xfId="0" applyNumberFormat="1" applyFont="1" applyFill="1" applyBorder="1" applyAlignment="1">
      <alignment horizontal="left" vertical="top" wrapText="1"/>
    </xf>
    <xf numFmtId="2" fontId="15" fillId="38" borderId="19" xfId="0" applyNumberFormat="1" applyFont="1" applyFill="1" applyBorder="1" applyAlignment="1">
      <alignment horizontal="left" vertical="top" wrapText="1"/>
    </xf>
    <xf numFmtId="49" fontId="15" fillId="0" borderId="7" xfId="0" applyNumberFormat="1" applyFont="1" applyBorder="1" applyAlignment="1">
      <alignment horizontal="left" vertical="top" wrapText="1"/>
    </xf>
    <xf numFmtId="164" fontId="16" fillId="0" borderId="7" xfId="0" applyNumberFormat="1" applyFont="1" applyBorder="1" applyAlignment="1">
      <alignment horizontal="center" vertical="top" wrapText="1"/>
    </xf>
    <xf numFmtId="164" fontId="15" fillId="0" borderId="7" xfId="0" applyNumberFormat="1" applyFont="1" applyBorder="1" applyAlignment="1">
      <alignment horizontal="center" vertical="top" wrapText="1"/>
    </xf>
    <xf numFmtId="49" fontId="15" fillId="0" borderId="25" xfId="0" applyNumberFormat="1" applyFont="1" applyBorder="1" applyAlignment="1">
      <alignment horizontal="left" vertical="top" wrapText="1"/>
    </xf>
    <xf numFmtId="0" fontId="15" fillId="36" borderId="23" xfId="0" applyFont="1" applyFill="1" applyBorder="1" applyAlignment="1">
      <alignment horizontal="left" vertical="top" wrapText="1"/>
    </xf>
    <xf numFmtId="0" fontId="15" fillId="37" borderId="23" xfId="0" applyFont="1" applyFill="1" applyBorder="1" applyAlignment="1">
      <alignment horizontal="left" vertical="top" wrapText="1"/>
    </xf>
    <xf numFmtId="0" fontId="15" fillId="38" borderId="23" xfId="0" applyFont="1" applyFill="1" applyBorder="1" applyAlignment="1">
      <alignment horizontal="left" vertical="top" wrapText="1"/>
    </xf>
    <xf numFmtId="164" fontId="15" fillId="32" borderId="26" xfId="0" applyNumberFormat="1" applyFont="1" applyFill="1" applyBorder="1" applyAlignment="1">
      <alignment horizontal="center" vertical="top" wrapText="1"/>
    </xf>
    <xf numFmtId="0" fontId="15" fillId="36" borderId="28" xfId="0" applyFont="1" applyFill="1" applyBorder="1" applyAlignment="1">
      <alignment horizontal="left" vertical="top" wrapText="1"/>
    </xf>
    <xf numFmtId="0" fontId="15" fillId="36" borderId="27" xfId="0" applyFont="1" applyFill="1" applyBorder="1" applyAlignment="1">
      <alignment horizontal="left" vertical="top" wrapText="1"/>
    </xf>
    <xf numFmtId="0" fontId="15" fillId="36" borderId="29" xfId="0" applyFont="1" applyFill="1" applyBorder="1" applyAlignment="1">
      <alignment horizontal="left" vertical="top" wrapText="1"/>
    </xf>
    <xf numFmtId="0" fontId="15" fillId="37" borderId="28" xfId="0" applyFont="1" applyFill="1" applyBorder="1" applyAlignment="1">
      <alignment horizontal="left" vertical="top" wrapText="1"/>
    </xf>
    <xf numFmtId="0" fontId="15" fillId="37" borderId="27" xfId="0" applyFont="1" applyFill="1" applyBorder="1" applyAlignment="1">
      <alignment horizontal="left" vertical="top" wrapText="1"/>
    </xf>
    <xf numFmtId="0" fontId="15" fillId="37" borderId="29" xfId="0" applyFont="1" applyFill="1" applyBorder="1" applyAlignment="1">
      <alignment horizontal="left" vertical="top" wrapText="1"/>
    </xf>
    <xf numFmtId="0" fontId="15" fillId="38" borderId="28" xfId="0" applyFont="1" applyFill="1" applyBorder="1" applyAlignment="1">
      <alignment horizontal="left" vertical="top" wrapText="1"/>
    </xf>
    <xf numFmtId="0" fontId="15" fillId="38" borderId="27" xfId="0" applyFont="1" applyFill="1" applyBorder="1" applyAlignment="1">
      <alignment horizontal="left" vertical="top" wrapText="1"/>
    </xf>
    <xf numFmtId="0" fontId="15" fillId="38" borderId="29" xfId="0" applyFont="1" applyFill="1" applyBorder="1" applyAlignment="1">
      <alignment horizontal="left" vertical="top" wrapText="1"/>
    </xf>
    <xf numFmtId="164" fontId="15" fillId="32" borderId="27" xfId="0" applyNumberFormat="1" applyFont="1" applyFill="1" applyBorder="1" applyAlignment="1">
      <alignment horizontal="center" vertical="top" wrapText="1"/>
    </xf>
    <xf numFmtId="0" fontId="17" fillId="32" borderId="19" xfId="0" applyFont="1" applyFill="1" applyBorder="1" applyAlignment="1">
      <alignment vertical="top" wrapText="1"/>
    </xf>
    <xf numFmtId="2" fontId="17" fillId="32" borderId="19" xfId="0" applyNumberFormat="1" applyFont="1" applyFill="1" applyBorder="1" applyAlignment="1">
      <alignment vertical="top" wrapText="1"/>
    </xf>
    <xf numFmtId="2" fontId="17" fillId="37" borderId="19" xfId="0" applyNumberFormat="1" applyFont="1" applyFill="1" applyBorder="1" applyAlignment="1">
      <alignment vertical="top" wrapText="1"/>
    </xf>
    <xf numFmtId="2" fontId="17" fillId="38" borderId="19" xfId="0" applyNumberFormat="1" applyFont="1" applyFill="1" applyBorder="1" applyAlignment="1">
      <alignment vertical="top" wrapText="1"/>
    </xf>
    <xf numFmtId="164" fontId="15" fillId="32" borderId="7" xfId="0" applyNumberFormat="1" applyFont="1" applyFill="1" applyBorder="1" applyAlignment="1">
      <alignment horizontal="center" vertical="top" wrapText="1"/>
    </xf>
    <xf numFmtId="49" fontId="15" fillId="32" borderId="7" xfId="0" applyNumberFormat="1" applyFont="1" applyFill="1" applyBorder="1" applyAlignment="1">
      <alignment horizontal="center" vertical="top" wrapText="1"/>
    </xf>
    <xf numFmtId="0" fontId="15" fillId="36" borderId="7" xfId="0" applyFont="1" applyFill="1" applyBorder="1" applyAlignment="1">
      <alignment horizontal="left" vertical="top" wrapText="1"/>
    </xf>
    <xf numFmtId="0" fontId="15" fillId="37" borderId="7" xfId="0" applyFont="1" applyFill="1" applyBorder="1" applyAlignment="1">
      <alignment horizontal="left" vertical="top" wrapText="1"/>
    </xf>
    <xf numFmtId="0" fontId="15" fillId="38" borderId="7" xfId="0" applyFont="1" applyFill="1" applyBorder="1" applyAlignment="1">
      <alignment horizontal="left" vertical="top" wrapText="1"/>
    </xf>
    <xf numFmtId="49" fontId="15" fillId="32" borderId="26" xfId="0" applyNumberFormat="1" applyFont="1" applyFill="1" applyBorder="1" applyAlignment="1">
      <alignment horizontal="center" vertical="top" wrapText="1"/>
    </xf>
    <xf numFmtId="49" fontId="15" fillId="32" borderId="17" xfId="0" applyNumberFormat="1" applyFont="1" applyFill="1" applyBorder="1" applyAlignment="1">
      <alignment horizontal="left" vertical="top" wrapText="1"/>
    </xf>
    <xf numFmtId="164" fontId="15" fillId="32" borderId="17" xfId="0" applyNumberFormat="1" applyFont="1" applyFill="1" applyBorder="1" applyAlignment="1">
      <alignment horizontal="center" vertical="top" wrapText="1"/>
    </xf>
    <xf numFmtId="49" fontId="15" fillId="32" borderId="17" xfId="0" applyNumberFormat="1" applyFont="1" applyFill="1" applyBorder="1" applyAlignment="1">
      <alignment horizontal="center" vertical="top" wrapText="1"/>
    </xf>
    <xf numFmtId="0" fontId="15" fillId="36" borderId="18" xfId="0" applyFont="1" applyFill="1" applyBorder="1" applyAlignment="1">
      <alignment horizontal="left" vertical="top" wrapText="1"/>
    </xf>
    <xf numFmtId="0" fontId="15" fillId="36" borderId="19" xfId="0" applyFont="1" applyFill="1" applyBorder="1" applyAlignment="1">
      <alignment horizontal="left" vertical="top" wrapText="1"/>
    </xf>
    <xf numFmtId="0" fontId="15" fillId="37" borderId="19" xfId="0" applyFont="1" applyFill="1" applyBorder="1" applyAlignment="1">
      <alignment horizontal="left" vertical="top" wrapText="1"/>
    </xf>
    <xf numFmtId="0" fontId="15" fillId="38" borderId="19" xfId="0" applyFont="1" applyFill="1" applyBorder="1" applyAlignment="1">
      <alignment horizontal="left" vertical="top" wrapText="1"/>
    </xf>
    <xf numFmtId="2" fontId="15" fillId="35" borderId="41" xfId="0" applyNumberFormat="1" applyFont="1" applyFill="1" applyBorder="1" applyAlignment="1">
      <alignment horizontal="left" vertical="top" wrapText="1"/>
    </xf>
    <xf numFmtId="2" fontId="15" fillId="35" borderId="21" xfId="0" applyNumberFormat="1" applyFont="1" applyFill="1" applyBorder="1" applyAlignment="1">
      <alignment horizontal="left" vertical="top" wrapText="1"/>
    </xf>
    <xf numFmtId="2" fontId="15" fillId="35" borderId="42" xfId="0" applyNumberFormat="1" applyFont="1" applyFill="1" applyBorder="1" applyAlignment="1">
      <alignment horizontal="left" vertical="top" wrapText="1"/>
    </xf>
    <xf numFmtId="2" fontId="15" fillId="37" borderId="21" xfId="0" applyNumberFormat="1" applyFont="1" applyFill="1" applyBorder="1" applyAlignment="1">
      <alignment horizontal="left" vertical="top" wrapText="1"/>
    </xf>
    <xf numFmtId="2" fontId="15" fillId="38" borderId="21" xfId="0" applyNumberFormat="1" applyFont="1" applyFill="1" applyBorder="1" applyAlignment="1">
      <alignment horizontal="left" vertical="top" wrapText="1"/>
    </xf>
    <xf numFmtId="0" fontId="17" fillId="32" borderId="44" xfId="0" applyFont="1" applyFill="1" applyBorder="1" applyAlignment="1">
      <alignment vertical="top"/>
    </xf>
    <xf numFmtId="0" fontId="17" fillId="32" borderId="45" xfId="0" applyFont="1" applyFill="1" applyBorder="1" applyAlignment="1">
      <alignment vertical="top"/>
    </xf>
    <xf numFmtId="0" fontId="17" fillId="32" borderId="23" xfId="0" applyFont="1" applyFill="1" applyBorder="1" applyAlignment="1">
      <alignment vertical="top"/>
    </xf>
    <xf numFmtId="2" fontId="14" fillId="35" borderId="50" xfId="0" applyNumberFormat="1" applyFont="1" applyFill="1" applyBorder="1" applyAlignment="1">
      <alignment horizontal="left" vertical="top"/>
    </xf>
    <xf numFmtId="2" fontId="14" fillId="35" borderId="53" xfId="0" applyNumberFormat="1" applyFont="1" applyFill="1" applyBorder="1" applyAlignment="1">
      <alignment horizontal="left" vertical="top"/>
    </xf>
    <xf numFmtId="2" fontId="14" fillId="37" borderId="55" xfId="0" applyNumberFormat="1" applyFont="1" applyFill="1" applyBorder="1" applyAlignment="1">
      <alignment horizontal="left" vertical="top"/>
    </xf>
    <xf numFmtId="2" fontId="14" fillId="38" borderId="55" xfId="0" applyNumberFormat="1" applyFont="1" applyFill="1" applyBorder="1" applyAlignment="1">
      <alignment horizontal="left" vertical="top"/>
    </xf>
    <xf numFmtId="49" fontId="14" fillId="32" borderId="26" xfId="0" applyNumberFormat="1" applyFont="1" applyFill="1" applyBorder="1" applyAlignment="1">
      <alignment horizontal="left" vertical="top" wrapText="1"/>
    </xf>
    <xf numFmtId="0" fontId="14" fillId="36" borderId="28" xfId="0" applyFont="1" applyFill="1" applyBorder="1" applyAlignment="1">
      <alignment horizontal="left" vertical="top" wrapText="1"/>
    </xf>
    <xf numFmtId="0" fontId="14" fillId="36" borderId="27" xfId="0" applyFont="1" applyFill="1" applyBorder="1" applyAlignment="1">
      <alignment horizontal="left" vertical="top" wrapText="1"/>
    </xf>
    <xf numFmtId="0" fontId="14" fillId="36" borderId="29" xfId="0" applyFont="1" applyFill="1" applyBorder="1" applyAlignment="1">
      <alignment horizontal="left" vertical="top" wrapText="1"/>
    </xf>
    <xf numFmtId="0" fontId="14" fillId="37" borderId="28" xfId="0" applyFont="1" applyFill="1" applyBorder="1" applyAlignment="1">
      <alignment horizontal="left" vertical="top" wrapText="1"/>
    </xf>
    <xf numFmtId="0" fontId="14" fillId="37" borderId="29" xfId="0" applyFont="1" applyFill="1" applyBorder="1" applyAlignment="1">
      <alignment horizontal="left" vertical="top" wrapText="1"/>
    </xf>
    <xf numFmtId="2" fontId="14" fillId="38" borderId="27" xfId="0" applyNumberFormat="1" applyFont="1" applyFill="1" applyBorder="1" applyAlignment="1">
      <alignment horizontal="left" vertical="top" wrapText="1"/>
    </xf>
    <xf numFmtId="2" fontId="14" fillId="38" borderId="28" xfId="0" applyNumberFormat="1" applyFont="1" applyFill="1" applyBorder="1" applyAlignment="1">
      <alignment horizontal="left" vertical="top" wrapText="1"/>
    </xf>
    <xf numFmtId="2" fontId="14" fillId="38" borderId="29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49" fontId="18" fillId="32" borderId="7" xfId="0" applyNumberFormat="1" applyFont="1" applyFill="1" applyBorder="1" applyAlignment="1">
      <alignment horizontal="left" vertical="top" wrapText="1"/>
    </xf>
    <xf numFmtId="49" fontId="18" fillId="32" borderId="26" xfId="0" applyNumberFormat="1" applyFont="1" applyFill="1" applyBorder="1" applyAlignment="1">
      <alignment horizontal="left" vertical="top" wrapText="1"/>
    </xf>
    <xf numFmtId="0" fontId="18" fillId="32" borderId="27" xfId="0" applyFont="1" applyFill="1" applyBorder="1" applyAlignment="1">
      <alignment horizontal="left" vertical="top" wrapText="1"/>
    </xf>
    <xf numFmtId="0" fontId="18" fillId="32" borderId="19" xfId="0" applyFont="1" applyFill="1" applyBorder="1" applyAlignment="1">
      <alignment horizontal="left" vertical="top" wrapText="1"/>
    </xf>
    <xf numFmtId="49" fontId="18" fillId="0" borderId="7" xfId="0" applyNumberFormat="1" applyFont="1" applyBorder="1" applyAlignment="1">
      <alignment horizontal="left" vertical="top" wrapText="1"/>
    </xf>
    <xf numFmtId="49" fontId="19" fillId="32" borderId="26" xfId="0" applyNumberFormat="1" applyFont="1" applyFill="1" applyBorder="1" applyAlignment="1">
      <alignment horizontal="left" vertical="top" wrapText="1"/>
    </xf>
    <xf numFmtId="0" fontId="0" fillId="32" borderId="19" xfId="0" applyFill="1" applyBorder="1" applyAlignment="1">
      <alignment vertical="top" wrapText="1"/>
    </xf>
    <xf numFmtId="49" fontId="18" fillId="32" borderId="17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35" borderId="4" xfId="0" applyFill="1" applyBorder="1"/>
    <xf numFmtId="0" fontId="0" fillId="40" borderId="59" xfId="0" applyFill="1" applyBorder="1"/>
    <xf numFmtId="0" fontId="0" fillId="41" borderId="59" xfId="0" applyFill="1" applyBorder="1"/>
    <xf numFmtId="0" fontId="0" fillId="41" borderId="59" xfId="0" applyFill="1" applyBorder="1" applyAlignment="1">
      <alignment horizontal="center" vertical="center"/>
    </xf>
    <xf numFmtId="0" fontId="0" fillId="45" borderId="1" xfId="0" applyFill="1" applyBorder="1" applyAlignment="1">
      <alignment horizontal="center" vertical="center"/>
    </xf>
    <xf numFmtId="0" fontId="1" fillId="41" borderId="59" xfId="0" applyFont="1" applyFill="1" applyBorder="1" applyAlignment="1">
      <alignment horizontal="center" vertical="center"/>
    </xf>
    <xf numFmtId="0" fontId="1" fillId="45" borderId="1" xfId="0" applyFont="1" applyFill="1" applyBorder="1" applyAlignment="1">
      <alignment horizontal="center" vertical="center"/>
    </xf>
    <xf numFmtId="0" fontId="0" fillId="46" borderId="1" xfId="0" applyFill="1" applyBorder="1"/>
    <xf numFmtId="0" fontId="0" fillId="45" borderId="1" xfId="0" applyFill="1" applyBorder="1"/>
    <xf numFmtId="0" fontId="2" fillId="47" borderId="2" xfId="0" applyFont="1" applyFill="1" applyBorder="1" applyAlignment="1">
      <alignment horizontal="right" vertical="center"/>
    </xf>
    <xf numFmtId="0" fontId="2" fillId="46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28" borderId="1" xfId="0" applyFill="1" applyBorder="1"/>
    <xf numFmtId="0" fontId="0" fillId="52" borderId="3" xfId="0" applyFill="1" applyBorder="1" applyAlignment="1">
      <alignment horizontal="center" vertical="center"/>
    </xf>
    <xf numFmtId="0" fontId="0" fillId="53" borderId="59" xfId="0" applyFill="1" applyBorder="1" applyAlignment="1">
      <alignment horizontal="center" vertical="center"/>
    </xf>
    <xf numFmtId="0" fontId="0" fillId="54" borderId="1" xfId="0" applyFill="1" applyBorder="1" applyAlignment="1">
      <alignment horizontal="center" vertical="center"/>
    </xf>
    <xf numFmtId="0" fontId="0" fillId="55" borderId="1" xfId="0" applyFill="1" applyBorder="1" applyAlignment="1">
      <alignment horizontal="center" vertical="center"/>
    </xf>
    <xf numFmtId="0" fontId="4" fillId="52" borderId="3" xfId="0" applyFont="1" applyFill="1" applyBorder="1" applyAlignment="1">
      <alignment horizontal="center" vertical="center"/>
    </xf>
    <xf numFmtId="0" fontId="4" fillId="53" borderId="59" xfId="0" applyFont="1" applyFill="1" applyBorder="1" applyAlignment="1">
      <alignment horizontal="center" vertical="center"/>
    </xf>
    <xf numFmtId="0" fontId="4" fillId="54" borderId="1" xfId="0" applyFont="1" applyFill="1" applyBorder="1" applyAlignment="1">
      <alignment horizontal="center" vertical="center"/>
    </xf>
    <xf numFmtId="0" fontId="4" fillId="55" borderId="1" xfId="0" applyFont="1" applyFill="1" applyBorder="1" applyAlignment="1">
      <alignment horizontal="center" vertical="center"/>
    </xf>
    <xf numFmtId="0" fontId="0" fillId="56" borderId="2" xfId="0" applyFill="1" applyBorder="1"/>
    <xf numFmtId="0" fontId="0" fillId="57" borderId="3" xfId="0" applyFill="1" applyBorder="1"/>
    <xf numFmtId="0" fontId="0" fillId="58" borderId="59" xfId="0" applyFill="1" applyBorder="1"/>
    <xf numFmtId="0" fontId="0" fillId="59" borderId="1" xfId="0" applyFill="1" applyBorder="1"/>
    <xf numFmtId="0" fontId="0" fillId="60" borderId="1" xfId="0" applyFill="1" applyBorder="1"/>
    <xf numFmtId="0" fontId="0" fillId="52" borderId="3" xfId="0" applyFill="1" applyBorder="1"/>
    <xf numFmtId="0" fontId="0" fillId="53" borderId="59" xfId="0" applyFill="1" applyBorder="1"/>
    <xf numFmtId="0" fontId="0" fillId="54" borderId="1" xfId="0" applyFill="1" applyBorder="1"/>
    <xf numFmtId="0" fontId="0" fillId="55" borderId="1" xfId="0" applyFill="1" applyBorder="1"/>
    <xf numFmtId="0" fontId="2" fillId="46" borderId="1" xfId="0" applyFont="1" applyFill="1" applyBorder="1"/>
    <xf numFmtId="0" fontId="2" fillId="48" borderId="3" xfId="0" applyFont="1" applyFill="1" applyBorder="1" applyAlignment="1">
      <alignment horizontal="right" vertical="center"/>
    </xf>
    <xf numFmtId="0" fontId="0" fillId="48" borderId="3" xfId="0" applyFill="1" applyBorder="1"/>
    <xf numFmtId="0" fontId="2" fillId="30" borderId="1" xfId="0" applyFont="1" applyFill="1" applyBorder="1" applyAlignment="1">
      <alignment horizontal="right" vertical="center"/>
    </xf>
    <xf numFmtId="0" fontId="2" fillId="28" borderId="59" xfId="0" applyFont="1" applyFill="1" applyBorder="1" applyAlignment="1">
      <alignment horizontal="right" vertical="center"/>
    </xf>
    <xf numFmtId="10" fontId="0" fillId="0" borderId="0" xfId="0" applyNumberFormat="1"/>
    <xf numFmtId="0" fontId="2" fillId="61" borderId="1" xfId="0" applyFont="1" applyFill="1" applyBorder="1"/>
    <xf numFmtId="0" fontId="7" fillId="46" borderId="1" xfId="0" applyFont="1" applyFill="1" applyBorder="1"/>
    <xf numFmtId="0" fontId="0" fillId="45" borderId="71" xfId="0" applyFill="1" applyBorder="1"/>
    <xf numFmtId="0" fontId="20" fillId="0" borderId="0" xfId="0" applyFont="1"/>
    <xf numFmtId="0" fontId="2" fillId="62" borderId="2" xfId="0" applyFont="1" applyFill="1" applyBorder="1"/>
    <xf numFmtId="0" fontId="2" fillId="63" borderId="3" xfId="0" applyFont="1" applyFill="1" applyBorder="1"/>
    <xf numFmtId="0" fontId="2" fillId="63" borderId="60" xfId="0" applyFont="1" applyFill="1" applyBorder="1"/>
    <xf numFmtId="0" fontId="0" fillId="40" borderId="72" xfId="0" applyFill="1" applyBorder="1"/>
    <xf numFmtId="0" fontId="0" fillId="41" borderId="73" xfId="0" applyFill="1" applyBorder="1"/>
    <xf numFmtId="0" fontId="0" fillId="9" borderId="74" xfId="0" applyFill="1" applyBorder="1"/>
    <xf numFmtId="0" fontId="0" fillId="6" borderId="75" xfId="0" applyFill="1" applyBorder="1"/>
    <xf numFmtId="0" fontId="2" fillId="64" borderId="4" xfId="0" applyFont="1" applyFill="1" applyBorder="1"/>
    <xf numFmtId="0" fontId="2" fillId="65" borderId="4" xfId="0" applyFont="1" applyFill="1" applyBorder="1"/>
    <xf numFmtId="0" fontId="2" fillId="66" borderId="6" xfId="0" applyFont="1" applyFill="1" applyBorder="1"/>
    <xf numFmtId="0" fontId="2" fillId="66" borderId="1" xfId="0" applyFont="1" applyFill="1" applyBorder="1"/>
    <xf numFmtId="0" fontId="0" fillId="69" borderId="1" xfId="0" applyFill="1" applyBorder="1"/>
    <xf numFmtId="0" fontId="0" fillId="70" borderId="1" xfId="0" applyFill="1" applyBorder="1"/>
    <xf numFmtId="0" fontId="0" fillId="72" borderId="1" xfId="0" applyFill="1" applyBorder="1" applyAlignment="1">
      <alignment horizontal="center" vertical="center"/>
    </xf>
    <xf numFmtId="0" fontId="1" fillId="72" borderId="1" xfId="0" applyFont="1" applyFill="1" applyBorder="1" applyAlignment="1">
      <alignment horizontal="center" vertical="center"/>
    </xf>
    <xf numFmtId="0" fontId="0" fillId="73" borderId="1" xfId="0" applyFill="1" applyBorder="1"/>
    <xf numFmtId="0" fontId="21" fillId="73" borderId="1" xfId="0" applyFont="1" applyFill="1" applyBorder="1"/>
    <xf numFmtId="0" fontId="0" fillId="72" borderId="1" xfId="0" applyFill="1" applyBorder="1"/>
    <xf numFmtId="0" fontId="1" fillId="73" borderId="1" xfId="0" applyFont="1" applyFill="1" applyBorder="1"/>
    <xf numFmtId="0" fontId="0" fillId="72" borderId="63" xfId="0" applyFill="1" applyBorder="1" applyAlignment="1">
      <alignment horizontal="center" vertical="center"/>
    </xf>
    <xf numFmtId="0" fontId="1" fillId="72" borderId="63" xfId="0" applyFont="1" applyFill="1" applyBorder="1" applyAlignment="1">
      <alignment horizontal="center" vertical="center"/>
    </xf>
    <xf numFmtId="0" fontId="1" fillId="73" borderId="63" xfId="0" applyFont="1" applyFill="1" applyBorder="1"/>
    <xf numFmtId="0" fontId="0" fillId="73" borderId="63" xfId="0" applyFill="1" applyBorder="1"/>
    <xf numFmtId="0" fontId="0" fillId="72" borderId="63" xfId="0" applyFill="1" applyBorder="1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5" fillId="0" borderId="0" xfId="0" applyFont="1"/>
    <xf numFmtId="0" fontId="22" fillId="73" borderId="1" xfId="0" applyFont="1" applyFill="1" applyBorder="1"/>
    <xf numFmtId="49" fontId="14" fillId="38" borderId="54" xfId="0" applyNumberFormat="1" applyFont="1" applyFill="1" applyBorder="1" applyAlignment="1">
      <alignment horizontal="center" vertical="top"/>
    </xf>
    <xf numFmtId="0" fontId="17" fillId="38" borderId="27" xfId="0" applyFont="1" applyFill="1" applyBorder="1" applyAlignment="1">
      <alignment vertical="top"/>
    </xf>
    <xf numFmtId="49" fontId="12" fillId="32" borderId="39" xfId="0" applyNumberFormat="1" applyFont="1" applyFill="1" applyBorder="1" applyAlignment="1">
      <alignment horizontal="center" vertical="top" wrapText="1"/>
    </xf>
    <xf numFmtId="49" fontId="12" fillId="32" borderId="0" xfId="0" applyNumberFormat="1" applyFont="1" applyFill="1" applyAlignment="1">
      <alignment horizontal="center" vertical="top" wrapText="1"/>
    </xf>
    <xf numFmtId="49" fontId="12" fillId="32" borderId="56" xfId="0" applyNumberFormat="1" applyFont="1" applyFill="1" applyBorder="1" applyAlignment="1">
      <alignment horizontal="center" vertical="top" wrapText="1"/>
    </xf>
    <xf numFmtId="49" fontId="8" fillId="32" borderId="7" xfId="0" applyNumberFormat="1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9" fillId="34" borderId="8" xfId="0" applyFont="1" applyFill="1" applyBorder="1" applyAlignment="1">
      <alignment horizontal="center" vertical="top" wrapText="1"/>
    </xf>
    <xf numFmtId="0" fontId="9" fillId="34" borderId="9" xfId="0" applyFont="1" applyFill="1" applyBorder="1" applyAlignment="1">
      <alignment horizontal="center" vertical="top" wrapText="1"/>
    </xf>
    <xf numFmtId="0" fontId="9" fillId="34" borderId="1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11" fillId="32" borderId="41" xfId="0" applyNumberFormat="1" applyFont="1" applyFill="1" applyBorder="1" applyAlignment="1">
      <alignment horizontal="center" vertical="top" wrapText="1"/>
    </xf>
    <xf numFmtId="164" fontId="11" fillId="32" borderId="21" xfId="0" applyNumberFormat="1" applyFont="1" applyFill="1" applyBorder="1" applyAlignment="1">
      <alignment horizontal="center" vertical="top" wrapText="1"/>
    </xf>
    <xf numFmtId="164" fontId="11" fillId="32" borderId="42" xfId="0" applyNumberFormat="1" applyFont="1" applyFill="1" applyBorder="1" applyAlignment="1">
      <alignment horizontal="center" vertical="top" wrapText="1"/>
    </xf>
    <xf numFmtId="49" fontId="14" fillId="35" borderId="48" xfId="0" applyNumberFormat="1" applyFont="1" applyFill="1" applyBorder="1" applyAlignment="1">
      <alignment horizontal="center" vertical="top"/>
    </xf>
    <xf numFmtId="0" fontId="14" fillId="35" borderId="49" xfId="0" applyFont="1" applyFill="1" applyBorder="1" applyAlignment="1">
      <alignment horizontal="center" vertical="top"/>
    </xf>
    <xf numFmtId="49" fontId="14" fillId="35" borderId="51" xfId="0" applyNumberFormat="1" applyFont="1" applyFill="1" applyBorder="1" applyAlignment="1">
      <alignment horizontal="center" vertical="top"/>
    </xf>
    <xf numFmtId="0" fontId="17" fillId="35" borderId="52" xfId="0" applyFont="1" applyFill="1" applyBorder="1" applyAlignment="1">
      <alignment vertical="top"/>
    </xf>
    <xf numFmtId="49" fontId="14" fillId="37" borderId="54" xfId="0" applyNumberFormat="1" applyFont="1" applyFill="1" applyBorder="1" applyAlignment="1">
      <alignment horizontal="center" vertical="top"/>
    </xf>
    <xf numFmtId="0" fontId="17" fillId="37" borderId="27" xfId="0" applyFont="1" applyFill="1" applyBorder="1" applyAlignment="1">
      <alignment vertical="top"/>
    </xf>
    <xf numFmtId="0" fontId="1" fillId="67" borderId="1" xfId="0" applyFont="1" applyFill="1" applyBorder="1" applyAlignment="1">
      <alignment horizontal="center" vertical="center"/>
    </xf>
    <xf numFmtId="0" fontId="1" fillId="68" borderId="1" xfId="0" applyFont="1" applyFill="1" applyBorder="1" applyAlignment="1">
      <alignment horizontal="center" vertical="center"/>
    </xf>
    <xf numFmtId="0" fontId="0" fillId="67" borderId="1" xfId="0" applyFill="1" applyBorder="1" applyAlignment="1">
      <alignment horizontal="center"/>
    </xf>
    <xf numFmtId="0" fontId="0" fillId="68" borderId="1" xfId="0" applyFill="1" applyBorder="1"/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0" borderId="3" xfId="0" applyBorder="1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68" borderId="6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0" borderId="2" xfId="0" applyBorder="1"/>
    <xf numFmtId="0" fontId="0" fillId="42" borderId="59" xfId="0" applyFill="1" applyBorder="1" applyAlignment="1">
      <alignment horizontal="center"/>
    </xf>
    <xf numFmtId="0" fontId="0" fillId="0" borderId="59" xfId="0" applyBorder="1"/>
    <xf numFmtId="0" fontId="0" fillId="68" borderId="63" xfId="0" applyFill="1" applyBorder="1"/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2" borderId="59" xfId="0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43" borderId="1" xfId="0" applyFont="1" applyFill="1" applyBorder="1" applyAlignment="1">
      <alignment horizontal="center" vertical="center"/>
    </xf>
    <xf numFmtId="0" fontId="1" fillId="44" borderId="1" xfId="0" applyFont="1" applyFill="1" applyBorder="1" applyAlignment="1">
      <alignment horizontal="center" vertical="center"/>
    </xf>
    <xf numFmtId="0" fontId="0" fillId="43" borderId="1" xfId="0" applyFill="1" applyBorder="1" applyAlignment="1">
      <alignment horizontal="center"/>
    </xf>
    <xf numFmtId="0" fontId="0" fillId="44" borderId="1" xfId="0" applyFill="1" applyBorder="1"/>
    <xf numFmtId="0" fontId="1" fillId="0" borderId="70" xfId="0" applyFont="1" applyBorder="1" applyAlignment="1">
      <alignment horizontal="center" vertical="center"/>
    </xf>
    <xf numFmtId="0" fontId="1" fillId="43" borderId="63" xfId="0" applyFont="1" applyFill="1" applyBorder="1" applyAlignment="1">
      <alignment horizontal="center" vertical="center"/>
    </xf>
    <xf numFmtId="0" fontId="1" fillId="43" borderId="5" xfId="0" applyFont="1" applyFill="1" applyBorder="1" applyAlignment="1">
      <alignment horizontal="center" vertical="center"/>
    </xf>
    <xf numFmtId="0" fontId="1" fillId="43" borderId="6" xfId="0" applyFont="1" applyFill="1" applyBorder="1" applyAlignment="1">
      <alignment horizontal="center" vertical="center"/>
    </xf>
    <xf numFmtId="0" fontId="0" fillId="43" borderId="63" xfId="0" applyFill="1" applyBorder="1" applyAlignment="1">
      <alignment horizontal="center"/>
    </xf>
    <xf numFmtId="0" fontId="0" fillId="43" borderId="5" xfId="0" applyFill="1" applyBorder="1" applyAlignment="1">
      <alignment horizontal="center"/>
    </xf>
    <xf numFmtId="0" fontId="0" fillId="43" borderId="6" xfId="0" applyFill="1" applyBorder="1" applyAlignment="1">
      <alignment horizontal="center"/>
    </xf>
    <xf numFmtId="0" fontId="1" fillId="4" borderId="67" xfId="0" applyFont="1" applyFill="1" applyBorder="1" applyAlignment="1">
      <alignment horizontal="center" vertical="center"/>
    </xf>
    <xf numFmtId="0" fontId="1" fillId="4" borderId="68" xfId="0" applyFont="1" applyFill="1" applyBorder="1" applyAlignment="1">
      <alignment horizontal="center" vertical="center"/>
    </xf>
    <xf numFmtId="0" fontId="1" fillId="4" borderId="69" xfId="0" applyFont="1" applyFill="1" applyBorder="1" applyAlignment="1">
      <alignment horizontal="center" vertical="center"/>
    </xf>
    <xf numFmtId="0" fontId="1" fillId="5" borderId="60" xfId="0" applyFont="1" applyFill="1" applyBorder="1" applyAlignment="1">
      <alignment horizontal="center" vertical="center"/>
    </xf>
    <xf numFmtId="0" fontId="1" fillId="5" borderId="61" xfId="0" applyFont="1" applyFill="1" applyBorder="1" applyAlignment="1">
      <alignment horizontal="center" vertical="center"/>
    </xf>
    <xf numFmtId="0" fontId="1" fillId="5" borderId="62" xfId="0" applyFont="1" applyFill="1" applyBorder="1" applyAlignment="1">
      <alignment horizontal="center" vertical="center"/>
    </xf>
    <xf numFmtId="0" fontId="1" fillId="42" borderId="64" xfId="0" applyFont="1" applyFill="1" applyBorder="1" applyAlignment="1">
      <alignment horizontal="center" vertical="center"/>
    </xf>
    <xf numFmtId="0" fontId="1" fillId="42" borderId="65" xfId="0" applyFont="1" applyFill="1" applyBorder="1" applyAlignment="1">
      <alignment horizontal="center" vertical="center"/>
    </xf>
    <xf numFmtId="0" fontId="1" fillId="42" borderId="66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4" borderId="67" xfId="0" applyFill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0" fillId="5" borderId="61" xfId="0" applyFill="1" applyBorder="1" applyAlignment="1">
      <alignment horizontal="center"/>
    </xf>
    <xf numFmtId="0" fontId="0" fillId="5" borderId="62" xfId="0" applyFill="1" applyBorder="1" applyAlignment="1">
      <alignment horizontal="center"/>
    </xf>
    <xf numFmtId="0" fontId="0" fillId="42" borderId="64" xfId="0" applyFill="1" applyBorder="1" applyAlignment="1">
      <alignment horizontal="center"/>
    </xf>
    <xf numFmtId="0" fontId="0" fillId="42" borderId="65" xfId="0" applyFill="1" applyBorder="1" applyAlignment="1">
      <alignment horizontal="center"/>
    </xf>
    <xf numFmtId="0" fontId="0" fillId="42" borderId="66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71" borderId="1" xfId="0" applyFill="1" applyBorder="1" applyAlignment="1">
      <alignment horizontal="center"/>
    </xf>
    <xf numFmtId="0" fontId="4" fillId="15" borderId="1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51" borderId="1" xfId="0" applyFont="1" applyFill="1" applyBorder="1" applyAlignment="1">
      <alignment horizontal="center" vertical="center"/>
    </xf>
    <xf numFmtId="0" fontId="0" fillId="51" borderId="1" xfId="0" applyFill="1" applyBorder="1" applyAlignment="1">
      <alignment horizontal="center"/>
    </xf>
    <xf numFmtId="0" fontId="4" fillId="49" borderId="3" xfId="0" applyFont="1" applyFill="1" applyBorder="1" applyAlignment="1">
      <alignment horizontal="center" vertical="center"/>
    </xf>
    <xf numFmtId="0" fontId="4" fillId="50" borderId="59" xfId="0" applyFont="1" applyFill="1" applyBorder="1" applyAlignment="1">
      <alignment horizontal="center" vertical="center"/>
    </xf>
    <xf numFmtId="0" fontId="0" fillId="49" borderId="3" xfId="0" applyFill="1" applyBorder="1" applyAlignment="1">
      <alignment horizontal="center"/>
    </xf>
    <xf numFmtId="0" fontId="0" fillId="50" borderId="5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AEAAAA"/>
      <color rgb="FFD1CECE"/>
      <color rgb="FFE8E6E6"/>
      <color rgb="FFFBBF8F"/>
      <color rgb="FFECF2DE"/>
      <color rgb="FFFEE9D9"/>
      <color rgb="FF009193"/>
      <color rgb="FFFF85FF"/>
      <color rgb="FFFDD6B4"/>
      <color rgb="FFFEEB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F2AE-DCAB-0645-BC2F-9F37C37DDE98}">
  <sheetPr>
    <pageSetUpPr fitToPage="1"/>
  </sheetPr>
  <dimension ref="A1:X55"/>
  <sheetViews>
    <sheetView tabSelected="1" zoomScale="140" zoomScaleNormal="140" workbookViewId="0">
      <selection activeCell="L23" sqref="L23"/>
    </sheetView>
  </sheetViews>
  <sheetFormatPr baseColWidth="10" defaultRowHeight="16" x14ac:dyDescent="0.2"/>
  <cols>
    <col min="1" max="1" width="25.6640625" customWidth="1"/>
    <col min="2" max="2" width="13.6640625" customWidth="1"/>
    <col min="3" max="3" width="10.83203125" customWidth="1"/>
    <col min="4" max="4" width="11.6640625" customWidth="1"/>
    <col min="5" max="5" width="13.5" bestFit="1" customWidth="1"/>
    <col min="6" max="6" width="13.5" customWidth="1"/>
    <col min="7" max="7" width="14.6640625" customWidth="1"/>
    <col min="9" max="9" width="10.83203125" customWidth="1"/>
  </cols>
  <sheetData>
    <row r="1" spans="1:8" x14ac:dyDescent="0.2">
      <c r="A1" s="37" t="s">
        <v>447</v>
      </c>
      <c r="B1" s="37">
        <v>2021</v>
      </c>
      <c r="C1" s="37">
        <v>2022</v>
      </c>
      <c r="D1" s="37">
        <v>2023</v>
      </c>
      <c r="E1" s="37">
        <v>2024</v>
      </c>
      <c r="F1" s="37">
        <v>2025</v>
      </c>
      <c r="G1" s="131" t="s">
        <v>555</v>
      </c>
    </row>
    <row r="2" spans="1:8" x14ac:dyDescent="0.2">
      <c r="A2" s="46" t="s">
        <v>26</v>
      </c>
      <c r="B2" s="38">
        <f>'Analysis Coord.'!G12</f>
        <v>8.3529999999999998</v>
      </c>
      <c r="C2" s="38">
        <f>'Analysis Coord.'!K12</f>
        <v>11.362</v>
      </c>
      <c r="D2" s="38">
        <f>'Analysis Coord.'!O12</f>
        <v>9.1</v>
      </c>
      <c r="E2" s="38">
        <f>'Analysis Coord.'!S12</f>
        <v>9.1</v>
      </c>
      <c r="F2" s="38">
        <f>'Analysis Coord.'!W12</f>
        <v>8.4</v>
      </c>
      <c r="G2" s="130">
        <f t="shared" ref="G2:G30" si="0">F2-E2</f>
        <v>-0.69999999999999929</v>
      </c>
      <c r="H2" s="267">
        <f t="shared" ref="H2:H30" si="1">(F2-E2)/E2</f>
        <v>-7.6923076923076844E-2</v>
      </c>
    </row>
    <row r="3" spans="1:8" x14ac:dyDescent="0.2">
      <c r="A3" s="44" t="s">
        <v>448</v>
      </c>
      <c r="B3" s="38">
        <f>CRU!G10</f>
        <v>1.2</v>
      </c>
      <c r="C3" s="38">
        <f>CRU!K10</f>
        <v>0.60000000000000009</v>
      </c>
      <c r="D3" s="38">
        <f>CRU!O10</f>
        <v>0.4</v>
      </c>
      <c r="E3" s="38">
        <f>CRU!S10</f>
        <v>0.5</v>
      </c>
      <c r="F3" s="38">
        <f>CRU!W10</f>
        <v>0.4</v>
      </c>
      <c r="G3" s="130">
        <f t="shared" si="0"/>
        <v>-9.9999999999999978E-2</v>
      </c>
      <c r="H3" s="267">
        <f t="shared" si="1"/>
        <v>-0.19999999999999996</v>
      </c>
    </row>
    <row r="4" spans="1:8" x14ac:dyDescent="0.2">
      <c r="A4" s="46" t="s">
        <v>449</v>
      </c>
      <c r="B4" s="38">
        <f>CTP!G13</f>
        <v>3.875</v>
      </c>
      <c r="C4" s="38">
        <f>CTP!K13</f>
        <v>3.0500000000000003</v>
      </c>
      <c r="D4" s="38">
        <f>CTP!O13</f>
        <v>3.0500000000000003</v>
      </c>
      <c r="E4" s="38">
        <f>CTP!S13</f>
        <v>3.3000000000000003</v>
      </c>
      <c r="F4" s="38">
        <f>CTP!W13</f>
        <v>3.3000000000000003</v>
      </c>
      <c r="G4" s="130">
        <f t="shared" si="0"/>
        <v>0</v>
      </c>
      <c r="H4" s="267">
        <f t="shared" si="1"/>
        <v>0</v>
      </c>
    </row>
    <row r="5" spans="1:8" x14ac:dyDescent="0.2">
      <c r="A5" s="46" t="s">
        <v>450</v>
      </c>
      <c r="B5" s="38">
        <f>DPG!G40</f>
        <v>6.3335000000000008</v>
      </c>
      <c r="C5" s="38">
        <f>DPG!K40</f>
        <v>7.7</v>
      </c>
      <c r="D5" s="38">
        <f>DPG!O40</f>
        <v>9.5500000000000025</v>
      </c>
      <c r="E5" s="38">
        <f>DPG!S40</f>
        <v>10.749999999999998</v>
      </c>
      <c r="F5" s="38">
        <f>DPG!W40</f>
        <v>11.599999999999998</v>
      </c>
      <c r="G5" s="130">
        <f t="shared" si="0"/>
        <v>0.84999999999999964</v>
      </c>
      <c r="H5" s="267">
        <f t="shared" si="1"/>
        <v>7.906976744186045E-2</v>
      </c>
    </row>
    <row r="6" spans="1:8" x14ac:dyDescent="0.2">
      <c r="A6" s="44" t="s">
        <v>451</v>
      </c>
      <c r="B6" s="38">
        <f>DCS!G30</f>
        <v>8.1999999999999993</v>
      </c>
      <c r="C6" s="38">
        <f>DCS!K30</f>
        <v>7.9999999999999991</v>
      </c>
      <c r="D6" s="38">
        <f>DCS!O30</f>
        <v>7.8</v>
      </c>
      <c r="E6" s="38">
        <f>DCS!S30</f>
        <v>7.5</v>
      </c>
      <c r="F6" s="38">
        <f>DCS!W30</f>
        <v>7.0000000000000009</v>
      </c>
      <c r="G6" s="130">
        <f t="shared" si="0"/>
        <v>-0.49999999999999911</v>
      </c>
      <c r="H6" s="267">
        <f t="shared" si="1"/>
        <v>-6.6666666666666555E-2</v>
      </c>
    </row>
    <row r="7" spans="1:8" x14ac:dyDescent="0.2">
      <c r="A7" s="46" t="s">
        <v>452</v>
      </c>
      <c r="B7" s="38">
        <f>EMCAL!G37</f>
        <v>10.749999999999996</v>
      </c>
      <c r="C7" s="38">
        <f>EMCAL!K37</f>
        <v>7.75</v>
      </c>
      <c r="D7" s="38">
        <f>EMCAL!O37</f>
        <v>5.85</v>
      </c>
      <c r="E7" s="38">
        <f>EMCAL!S37</f>
        <v>5.5999999999999988</v>
      </c>
      <c r="F7" s="38">
        <f>EMCAL!W37</f>
        <v>5.5999999999999988</v>
      </c>
      <c r="G7" s="130">
        <f t="shared" si="0"/>
        <v>0</v>
      </c>
      <c r="H7" s="267">
        <f t="shared" si="1"/>
        <v>0</v>
      </c>
    </row>
    <row r="8" spans="1:8" x14ac:dyDescent="0.2">
      <c r="A8" s="46" t="s">
        <v>453</v>
      </c>
      <c r="B8" s="38">
        <f>HMPID!G25</f>
        <v>3.0375000000000005</v>
      </c>
      <c r="C8" s="38">
        <f>HMPID!K25</f>
        <v>3.1250000000000009</v>
      </c>
      <c r="D8" s="38">
        <f>HMPID!O25</f>
        <v>2.4500000000000011</v>
      </c>
      <c r="E8" s="38">
        <f>HMPID!S25</f>
        <v>2.2500000000000009</v>
      </c>
      <c r="F8" s="38">
        <f>HMPID!W25</f>
        <v>1.9000000000000006</v>
      </c>
      <c r="G8" s="130">
        <f t="shared" si="0"/>
        <v>-0.35000000000000031</v>
      </c>
      <c r="H8" s="267">
        <f t="shared" si="1"/>
        <v>-0.15555555555555564</v>
      </c>
    </row>
    <row r="9" spans="1:8" x14ac:dyDescent="0.2">
      <c r="A9" s="44" t="s">
        <v>454</v>
      </c>
      <c r="B9" s="38">
        <f>ITS!G31</f>
        <v>26.125000000000004</v>
      </c>
      <c r="C9" s="38">
        <f>ITS!K31</f>
        <v>16.349999999999998</v>
      </c>
      <c r="D9" s="38">
        <f>ITS!O31</f>
        <v>12.399999999999999</v>
      </c>
      <c r="E9" s="38">
        <f>ITS!S31</f>
        <v>14.299999999999999</v>
      </c>
      <c r="F9" s="38">
        <f>ITS!W31</f>
        <v>14.299999999999999</v>
      </c>
      <c r="G9" s="130">
        <f t="shared" si="0"/>
        <v>0</v>
      </c>
      <c r="H9" s="267">
        <f t="shared" si="1"/>
        <v>0</v>
      </c>
    </row>
    <row r="10" spans="1:8" x14ac:dyDescent="0.2">
      <c r="A10" s="46" t="s">
        <v>470</v>
      </c>
      <c r="B10" s="38">
        <f>LHC_IF!G15</f>
        <v>1.8</v>
      </c>
      <c r="C10" s="38">
        <f>LHC_IF!K15</f>
        <v>1.55</v>
      </c>
      <c r="D10" s="38">
        <f>LHC_IF!O15</f>
        <v>1.35</v>
      </c>
      <c r="E10" s="38">
        <f>LHC_IF!S15</f>
        <v>1.4500000000000002</v>
      </c>
      <c r="F10" s="38">
        <f>LHC_IF!W15</f>
        <v>1.4500000000000002</v>
      </c>
      <c r="G10" s="130">
        <f t="shared" si="0"/>
        <v>0</v>
      </c>
      <c r="H10" s="267">
        <f t="shared" si="1"/>
        <v>0</v>
      </c>
    </row>
    <row r="11" spans="1:8" x14ac:dyDescent="0.2">
      <c r="A11" s="46" t="s">
        <v>168</v>
      </c>
      <c r="B11" s="38">
        <f>Management!G35</f>
        <v>12.574999999999999</v>
      </c>
      <c r="C11" s="38">
        <f>Management!K35</f>
        <v>13.15</v>
      </c>
      <c r="D11" s="38">
        <f>Management!O35</f>
        <v>13.95</v>
      </c>
      <c r="E11" s="38">
        <f>Management!S35</f>
        <v>14.600000000000001</v>
      </c>
      <c r="F11" s="38">
        <f>Management!W35</f>
        <v>13.6</v>
      </c>
      <c r="G11" s="130">
        <f t="shared" si="0"/>
        <v>-1.0000000000000018</v>
      </c>
      <c r="H11" s="267">
        <f t="shared" si="1"/>
        <v>-6.8493150684931628E-2</v>
      </c>
    </row>
    <row r="12" spans="1:8" x14ac:dyDescent="0.2">
      <c r="A12" s="46" t="s">
        <v>455</v>
      </c>
      <c r="B12" s="38">
        <f>MFT!G48</f>
        <v>8.2250000000000014</v>
      </c>
      <c r="C12" s="38">
        <f>MFT!K48</f>
        <v>8.2999999999999989</v>
      </c>
      <c r="D12" s="38">
        <f>MFT!O48</f>
        <v>8.2999999999999989</v>
      </c>
      <c r="E12" s="38">
        <f>MFT!S48</f>
        <v>8.3417500000000011</v>
      </c>
      <c r="F12" s="38">
        <f>MFT!W48</f>
        <v>8.3000000000000007</v>
      </c>
      <c r="G12" s="130">
        <f t="shared" si="0"/>
        <v>-4.1750000000000398E-2</v>
      </c>
      <c r="H12" s="267">
        <f t="shared" si="1"/>
        <v>-5.0049450055444471E-3</v>
      </c>
    </row>
    <row r="13" spans="1:8" x14ac:dyDescent="0.2">
      <c r="A13" s="44" t="s">
        <v>456</v>
      </c>
      <c r="B13" s="38">
        <f>MUON!G26</f>
        <v>16.25</v>
      </c>
      <c r="C13" s="38">
        <f>MUON!K26</f>
        <v>11.824999999999999</v>
      </c>
      <c r="D13" s="38">
        <f>MUON!O26</f>
        <v>10.475</v>
      </c>
      <c r="E13" s="38">
        <f>MUON!S26</f>
        <v>9.7875000000000014</v>
      </c>
      <c r="F13" s="38">
        <f>MUON!W26</f>
        <v>9.4124999999999996</v>
      </c>
      <c r="G13" s="130">
        <f t="shared" si="0"/>
        <v>-0.37500000000000178</v>
      </c>
      <c r="H13" s="267">
        <f t="shared" si="1"/>
        <v>-3.8314176245210906E-2</v>
      </c>
    </row>
    <row r="14" spans="1:8" x14ac:dyDescent="0.2">
      <c r="A14" s="44" t="s">
        <v>457</v>
      </c>
      <c r="B14" s="38">
        <f>O2_EPN!G30</f>
        <v>8.8000000000000007</v>
      </c>
      <c r="C14" s="38">
        <f>O2_EPN!K30</f>
        <v>6.4</v>
      </c>
      <c r="D14" s="38">
        <f>O2_EPN!O30</f>
        <v>4.6750000000000007</v>
      </c>
      <c r="E14" s="38">
        <f>O2_EPN!S30</f>
        <v>6.1000000000000005</v>
      </c>
      <c r="F14" s="38">
        <f>O2_EPN!W30</f>
        <v>5.9000000000000012</v>
      </c>
      <c r="G14" s="130">
        <f t="shared" si="0"/>
        <v>-0.19999999999999929</v>
      </c>
      <c r="H14" s="267">
        <f t="shared" si="1"/>
        <v>-3.2786885245901523E-2</v>
      </c>
    </row>
    <row r="15" spans="1:8" x14ac:dyDescent="0.2">
      <c r="A15" s="46" t="s">
        <v>458</v>
      </c>
      <c r="B15" s="38">
        <f>O2_FLP!G24</f>
        <v>16.767499999999998</v>
      </c>
      <c r="C15" s="38">
        <f>O2_FLP!K24</f>
        <v>12.399999999999999</v>
      </c>
      <c r="D15" s="38">
        <f>O2_FLP!O24</f>
        <v>11.2</v>
      </c>
      <c r="E15" s="38">
        <f>O2_FLP!S24</f>
        <v>10.199999999999998</v>
      </c>
      <c r="F15" s="38">
        <f>O2_FLP!W24</f>
        <v>10.599999999999998</v>
      </c>
      <c r="G15" s="130">
        <f t="shared" si="0"/>
        <v>0.40000000000000036</v>
      </c>
      <c r="H15" s="267">
        <f t="shared" si="1"/>
        <v>3.9215686274509845E-2</v>
      </c>
    </row>
    <row r="16" spans="1:8" x14ac:dyDescent="0.2">
      <c r="A16" s="46" t="s">
        <v>459</v>
      </c>
      <c r="B16" s="38">
        <f>O2_PDP!G50</f>
        <v>21.77</v>
      </c>
      <c r="C16" s="38">
        <f>O2_PDP!K50</f>
        <v>20.149999999999999</v>
      </c>
      <c r="D16" s="38">
        <f>O2_PDP!O50</f>
        <v>18.149999999999999</v>
      </c>
      <c r="E16" s="38">
        <f>O2_PDP!S50</f>
        <v>17.45</v>
      </c>
      <c r="F16" s="38">
        <f>O2_PDP!W50</f>
        <v>17.799999999999997</v>
      </c>
      <c r="G16" s="130">
        <f t="shared" si="0"/>
        <v>0.34999999999999787</v>
      </c>
      <c r="H16" s="267">
        <f t="shared" si="1"/>
        <v>2.005730659025776E-2</v>
      </c>
    </row>
    <row r="17" spans="1:24" x14ac:dyDescent="0.2">
      <c r="A17" s="232" t="s">
        <v>477</v>
      </c>
      <c r="B17" s="38">
        <f>Outreach!G10</f>
        <v>4.4165000000000001</v>
      </c>
      <c r="C17" s="38">
        <f>Outreach!K10</f>
        <v>4.1500000000000004</v>
      </c>
      <c r="D17" s="38">
        <f>Outreach!O10</f>
        <v>4.25</v>
      </c>
      <c r="E17" s="38">
        <f>Outreach!S10</f>
        <v>4.2</v>
      </c>
      <c r="F17" s="38">
        <f>Outreach!W10</f>
        <v>4.2</v>
      </c>
      <c r="G17" s="130">
        <f t="shared" si="0"/>
        <v>0</v>
      </c>
      <c r="H17" s="267">
        <f t="shared" si="1"/>
        <v>0</v>
      </c>
    </row>
    <row r="18" spans="1:24" x14ac:dyDescent="0.2">
      <c r="A18" s="44" t="s">
        <v>460</v>
      </c>
      <c r="B18" s="38">
        <f>PHOS!G29</f>
        <v>6.1750000000000016</v>
      </c>
      <c r="C18" s="38">
        <f>PHOS!K29</f>
        <v>5.2000000000000011</v>
      </c>
      <c r="D18" s="38">
        <f>PHOS!O29</f>
        <v>5.2</v>
      </c>
      <c r="E18" s="38">
        <f>PHOS!S29</f>
        <v>5.5</v>
      </c>
      <c r="F18" s="38">
        <v>0</v>
      </c>
      <c r="G18" s="130">
        <f t="shared" si="0"/>
        <v>-5.5</v>
      </c>
      <c r="H18" s="267">
        <f t="shared" si="1"/>
        <v>-1</v>
      </c>
    </row>
    <row r="19" spans="1:24" x14ac:dyDescent="0.2">
      <c r="A19" s="46" t="s">
        <v>347</v>
      </c>
      <c r="B19" s="38">
        <f>'Phys. Coord.'!G16</f>
        <v>15.4625</v>
      </c>
      <c r="C19" s="38">
        <f>'Phys. Coord.'!K16</f>
        <v>16.16675</v>
      </c>
      <c r="D19" s="38">
        <f>'Phys. Coord.'!O16</f>
        <v>16.350000000000001</v>
      </c>
      <c r="E19" s="38">
        <f>'Phys. Coord.'!S16</f>
        <v>17</v>
      </c>
      <c r="F19" s="38">
        <f>'Phys. Coord.'!W16</f>
        <v>16.7</v>
      </c>
      <c r="G19" s="130">
        <f t="shared" si="0"/>
        <v>-0.30000000000000071</v>
      </c>
      <c r="H19" s="267">
        <f t="shared" si="1"/>
        <v>-1.7647058823529453E-2</v>
      </c>
    </row>
    <row r="20" spans="1:24" x14ac:dyDescent="0.2">
      <c r="A20" s="46" t="s">
        <v>461</v>
      </c>
      <c r="B20" s="38">
        <f>'Techn. Coord.'!G11</f>
        <v>4.75</v>
      </c>
      <c r="C20" s="38">
        <f>'Techn. Coord.'!K11</f>
        <v>4.7</v>
      </c>
      <c r="D20" s="38">
        <f>'Techn. Coord.'!O11</f>
        <v>4.45</v>
      </c>
      <c r="E20" s="38">
        <f>'Techn. Coord.'!S11</f>
        <v>4.45</v>
      </c>
      <c r="F20" s="38">
        <f>'Techn. Coord.'!W11</f>
        <v>4.45</v>
      </c>
      <c r="G20" s="130">
        <f t="shared" si="0"/>
        <v>0</v>
      </c>
      <c r="H20" s="267">
        <f t="shared" si="1"/>
        <v>0</v>
      </c>
    </row>
    <row r="21" spans="1:24" x14ac:dyDescent="0.2">
      <c r="A21" s="46" t="s">
        <v>462</v>
      </c>
      <c r="B21" s="38">
        <f>TOF!G50</f>
        <v>11.75</v>
      </c>
      <c r="C21" s="38">
        <f>TOF!K50</f>
        <v>8.3499999999999979</v>
      </c>
      <c r="D21" s="38">
        <f>TOF!O50</f>
        <v>6.6250000000000009</v>
      </c>
      <c r="E21" s="38">
        <f>TOF!S50</f>
        <v>6.4</v>
      </c>
      <c r="F21" s="38">
        <f>TOF!W50</f>
        <v>6.4</v>
      </c>
      <c r="G21" s="130">
        <f t="shared" si="0"/>
        <v>0</v>
      </c>
      <c r="H21" s="267">
        <f t="shared" si="1"/>
        <v>0</v>
      </c>
    </row>
    <row r="22" spans="1:24" x14ac:dyDescent="0.2">
      <c r="A22" s="46" t="s">
        <v>463</v>
      </c>
      <c r="B22" s="38">
        <f>TPC!G22</f>
        <v>21</v>
      </c>
      <c r="C22" s="38">
        <f>TPC!K22</f>
        <v>16.875</v>
      </c>
      <c r="D22" s="38">
        <f>TPC!O22</f>
        <v>15.35</v>
      </c>
      <c r="E22" s="38">
        <f>TPC!S22</f>
        <v>14.1</v>
      </c>
      <c r="F22" s="38">
        <f>TPC!W22</f>
        <v>13.1</v>
      </c>
      <c r="G22" s="130">
        <f t="shared" si="0"/>
        <v>-1</v>
      </c>
      <c r="H22" s="267">
        <f t="shared" si="1"/>
        <v>-7.0921985815602842E-2</v>
      </c>
    </row>
    <row r="23" spans="1:24" x14ac:dyDescent="0.2">
      <c r="A23" s="44" t="s">
        <v>464</v>
      </c>
      <c r="B23" s="38">
        <f>TRD!G30</f>
        <v>12.55</v>
      </c>
      <c r="C23" s="38">
        <f>TRD!K30</f>
        <v>10.525</v>
      </c>
      <c r="D23" s="38">
        <f>TRD!O30</f>
        <v>11.033250000000001</v>
      </c>
      <c r="E23" s="38">
        <f>TRD!S30</f>
        <v>9.98325</v>
      </c>
      <c r="F23" s="38">
        <f>TRD!W30</f>
        <v>9.65</v>
      </c>
      <c r="G23" s="130">
        <f t="shared" si="0"/>
        <v>-0.3332499999999996</v>
      </c>
      <c r="H23" s="267">
        <f t="shared" si="1"/>
        <v>-3.3380913029324076E-2</v>
      </c>
    </row>
    <row r="24" spans="1:24" x14ac:dyDescent="0.2">
      <c r="A24" s="46" t="s">
        <v>465</v>
      </c>
      <c r="B24" s="38">
        <f>'Trigger Coord.'!G12</f>
        <v>1.8</v>
      </c>
      <c r="C24" s="38">
        <f>'Trigger Coord.'!K12</f>
        <v>1</v>
      </c>
      <c r="D24" s="38">
        <f>'Trigger Coord.'!O12</f>
        <v>1</v>
      </c>
      <c r="E24" s="38">
        <f>'Trigger Coord.'!S12</f>
        <v>4.3342499999999999</v>
      </c>
      <c r="F24" s="38">
        <f>'Trigger Coord.'!W12</f>
        <v>5.39175</v>
      </c>
      <c r="G24" s="130">
        <f t="shared" si="0"/>
        <v>1.0575000000000001</v>
      </c>
      <c r="H24" s="267">
        <f t="shared" si="1"/>
        <v>0.24398684893580208</v>
      </c>
    </row>
    <row r="25" spans="1:24" x14ac:dyDescent="0.2">
      <c r="A25" s="44" t="s">
        <v>466</v>
      </c>
      <c r="B25" s="38">
        <f>ZDC!G20</f>
        <v>5.45</v>
      </c>
      <c r="C25" s="38">
        <f>ZDC!K20</f>
        <v>4.5750000000000002</v>
      </c>
      <c r="D25" s="38">
        <f>ZDC!O20</f>
        <v>3.5250000000000004</v>
      </c>
      <c r="E25" s="38">
        <f>ZDC!S20</f>
        <v>3.35</v>
      </c>
      <c r="F25" s="38">
        <f>ZDC!W20</f>
        <v>4.1749999999999998</v>
      </c>
      <c r="G25" s="130">
        <f t="shared" si="0"/>
        <v>0.82499999999999973</v>
      </c>
      <c r="H25" s="267">
        <f t="shared" si="1"/>
        <v>0.24626865671641782</v>
      </c>
    </row>
    <row r="26" spans="1:24" x14ac:dyDescent="0.2">
      <c r="A26" s="232" t="s">
        <v>468</v>
      </c>
      <c r="B26" s="38"/>
      <c r="C26" s="38"/>
      <c r="D26" s="38">
        <v>0.1</v>
      </c>
      <c r="E26" s="38">
        <v>0.14000000000000001</v>
      </c>
      <c r="F26" s="38">
        <v>0.14000000000000001</v>
      </c>
      <c r="G26" s="130">
        <f t="shared" si="0"/>
        <v>0</v>
      </c>
      <c r="H26" s="267">
        <f t="shared" si="1"/>
        <v>0</v>
      </c>
    </row>
    <row r="27" spans="1:24" x14ac:dyDescent="0.2">
      <c r="A27" s="46" t="s">
        <v>467</v>
      </c>
      <c r="B27" s="38"/>
      <c r="C27" s="38"/>
      <c r="D27" s="38">
        <f>17/6</f>
        <v>2.8333333333333335</v>
      </c>
      <c r="E27" s="38">
        <f>18/6</f>
        <v>3</v>
      </c>
      <c r="F27" s="38">
        <f>3.17+0.15</f>
        <v>3.32</v>
      </c>
      <c r="G27" s="130">
        <f t="shared" si="0"/>
        <v>0.31999999999999984</v>
      </c>
      <c r="H27" s="267">
        <f t="shared" si="1"/>
        <v>0.10666666666666662</v>
      </c>
      <c r="X27" s="267"/>
    </row>
    <row r="28" spans="1:24" x14ac:dyDescent="0.2">
      <c r="A28" s="232" t="s">
        <v>469</v>
      </c>
      <c r="B28" s="38">
        <v>8.75</v>
      </c>
      <c r="C28" s="38">
        <v>6.3140000000000001</v>
      </c>
      <c r="D28" s="38">
        <f>FIT!S45</f>
        <v>6.54</v>
      </c>
      <c r="E28" s="38">
        <f>'FIT3'!S32</f>
        <v>8.7250000000000014</v>
      </c>
      <c r="F28" s="38">
        <f>'FIT3'!W32</f>
        <v>8.5499999999999989</v>
      </c>
      <c r="G28" s="130">
        <f t="shared" si="0"/>
        <v>-0.17500000000000249</v>
      </c>
      <c r="H28" s="267">
        <f t="shared" si="1"/>
        <v>-2.0057306590258162E-2</v>
      </c>
      <c r="X28" s="267"/>
    </row>
    <row r="29" spans="1:24" x14ac:dyDescent="0.2">
      <c r="A29" s="46" t="s">
        <v>498</v>
      </c>
      <c r="B29" s="38">
        <v>0</v>
      </c>
      <c r="C29" s="38">
        <v>0</v>
      </c>
      <c r="D29" s="38">
        <v>0</v>
      </c>
      <c r="E29" s="38">
        <f>'ITS3'!S20</f>
        <v>7.9</v>
      </c>
      <c r="F29" s="38">
        <f>'ITS3'!W20</f>
        <v>7.9</v>
      </c>
      <c r="G29" s="130">
        <f t="shared" si="0"/>
        <v>0</v>
      </c>
      <c r="H29" s="267">
        <f t="shared" si="1"/>
        <v>0</v>
      </c>
      <c r="X29" s="267"/>
    </row>
    <row r="30" spans="1:24" x14ac:dyDescent="0.2">
      <c r="A30" s="46" t="s">
        <v>499</v>
      </c>
      <c r="B30" s="38">
        <v>0</v>
      </c>
      <c r="C30" s="38">
        <v>0</v>
      </c>
      <c r="D30" s="38">
        <v>0</v>
      </c>
      <c r="E30" s="38">
        <f>FOCAL!S24</f>
        <v>10.900000000000002</v>
      </c>
      <c r="F30" s="38">
        <f>FOCAL!W24</f>
        <v>13</v>
      </c>
      <c r="G30" s="130">
        <f t="shared" si="0"/>
        <v>2.0999999999999979</v>
      </c>
      <c r="H30" s="267">
        <f t="shared" si="1"/>
        <v>0.19266055045871536</v>
      </c>
      <c r="X30" s="267"/>
    </row>
    <row r="31" spans="1:24" x14ac:dyDescent="0.2">
      <c r="X31" s="267"/>
    </row>
    <row r="32" spans="1:24" x14ac:dyDescent="0.2">
      <c r="X32" s="267"/>
    </row>
    <row r="33" spans="1:24" x14ac:dyDescent="0.2">
      <c r="A33" s="39" t="s">
        <v>471</v>
      </c>
      <c r="B33" s="40">
        <f t="shared" ref="B33:G33" si="2">SUM(B2:B30)</f>
        <v>246.16550000000004</v>
      </c>
      <c r="C33" s="40">
        <f t="shared" si="2"/>
        <v>209.56774999999999</v>
      </c>
      <c r="D33" s="40">
        <f t="shared" si="2"/>
        <v>195.9565833333333</v>
      </c>
      <c r="E33" s="40">
        <f t="shared" si="2"/>
        <v>221.21174999999999</v>
      </c>
      <c r="F33" s="40">
        <f t="shared" si="2"/>
        <v>216.53924999999998</v>
      </c>
      <c r="G33" s="130">
        <f t="shared" si="2"/>
        <v>-4.6725000000000083</v>
      </c>
      <c r="H33" s="132">
        <f>(F33-E33)/E33</f>
        <v>-2.112229571892096E-2</v>
      </c>
      <c r="X33" s="267"/>
    </row>
    <row r="34" spans="1:24" x14ac:dyDescent="0.2">
      <c r="F34" s="47"/>
      <c r="G34" s="47">
        <f>G33-G18</f>
        <v>0.82749999999999169</v>
      </c>
      <c r="X34" s="267"/>
    </row>
    <row r="35" spans="1:24" x14ac:dyDescent="0.2">
      <c r="X35" s="267"/>
    </row>
    <row r="36" spans="1:24" x14ac:dyDescent="0.2">
      <c r="X36" s="267"/>
    </row>
    <row r="37" spans="1:24" x14ac:dyDescent="0.2">
      <c r="A37" t="s">
        <v>501</v>
      </c>
      <c r="X37" s="267"/>
    </row>
    <row r="38" spans="1:24" x14ac:dyDescent="0.2">
      <c r="A38" t="s">
        <v>501</v>
      </c>
      <c r="X38" s="267"/>
    </row>
    <row r="39" spans="1:24" x14ac:dyDescent="0.2">
      <c r="X39" s="267"/>
    </row>
    <row r="40" spans="1:24" x14ac:dyDescent="0.2">
      <c r="X40" s="267"/>
    </row>
    <row r="41" spans="1:24" x14ac:dyDescent="0.2">
      <c r="X41" s="267"/>
    </row>
    <row r="42" spans="1:24" x14ac:dyDescent="0.2">
      <c r="X42" s="267"/>
    </row>
    <row r="43" spans="1:24" x14ac:dyDescent="0.2">
      <c r="X43" s="267"/>
    </row>
    <row r="44" spans="1:24" x14ac:dyDescent="0.2">
      <c r="X44" s="267"/>
    </row>
    <row r="45" spans="1:24" x14ac:dyDescent="0.2">
      <c r="X45" s="267"/>
    </row>
    <row r="46" spans="1:24" x14ac:dyDescent="0.2">
      <c r="X46" s="267"/>
    </row>
    <row r="47" spans="1:24" x14ac:dyDescent="0.2">
      <c r="X47" s="267"/>
    </row>
    <row r="48" spans="1:24" x14ac:dyDescent="0.2">
      <c r="X48" s="267"/>
    </row>
    <row r="49" spans="24:24" x14ac:dyDescent="0.2">
      <c r="X49" s="267"/>
    </row>
    <row r="50" spans="24:24" x14ac:dyDescent="0.2">
      <c r="X50" s="267"/>
    </row>
    <row r="51" spans="24:24" x14ac:dyDescent="0.2">
      <c r="X51" s="267"/>
    </row>
    <row r="52" spans="24:24" x14ac:dyDescent="0.2">
      <c r="X52" s="267"/>
    </row>
    <row r="53" spans="24:24" x14ac:dyDescent="0.2">
      <c r="X53" s="267"/>
    </row>
    <row r="54" spans="24:24" x14ac:dyDescent="0.2">
      <c r="X54" s="267"/>
    </row>
    <row r="55" spans="24:24" x14ac:dyDescent="0.2">
      <c r="X55" s="267"/>
    </row>
  </sheetData>
  <pageMargins left="0.7" right="0.7" top="0.75" bottom="0.75" header="0.3" footer="0.3"/>
  <pageSetup paperSize="9" scale="95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7D7D4-566F-BE43-84FB-A516AB52D421}">
  <dimension ref="A1:CQ37"/>
  <sheetViews>
    <sheetView zoomScale="119" zoomScaleNormal="120" workbookViewId="0">
      <pane xSplit="2" ySplit="3" topLeftCell="Q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52</v>
      </c>
      <c r="B4" t="s">
        <v>29</v>
      </c>
      <c r="C4" t="s">
        <v>30</v>
      </c>
      <c r="D4">
        <v>3</v>
      </c>
      <c r="E4" t="s">
        <v>19</v>
      </c>
      <c r="F4" t="s">
        <v>16</v>
      </c>
      <c r="G4" s="11">
        <v>0.5</v>
      </c>
      <c r="H4" s="11">
        <v>0.5</v>
      </c>
      <c r="I4" s="11">
        <v>0.5</v>
      </c>
      <c r="J4" s="11">
        <v>0.5</v>
      </c>
      <c r="K4" s="12">
        <v>0.5</v>
      </c>
      <c r="L4" s="12">
        <v>0.5</v>
      </c>
      <c r="M4" s="12">
        <v>0.5</v>
      </c>
      <c r="N4" s="12">
        <v>0.5</v>
      </c>
      <c r="O4" s="233">
        <v>0.5</v>
      </c>
      <c r="P4" s="233">
        <v>0.5</v>
      </c>
      <c r="Q4" s="233">
        <v>0.5</v>
      </c>
      <c r="R4" s="233">
        <v>0.5</v>
      </c>
      <c r="S4" s="10">
        <v>0.5</v>
      </c>
      <c r="T4" s="10">
        <v>0.5</v>
      </c>
      <c r="U4" s="10">
        <v>0.5</v>
      </c>
      <c r="V4" s="10">
        <v>0.5</v>
      </c>
      <c r="W4" s="239">
        <v>0.5</v>
      </c>
      <c r="X4" s="239">
        <v>0.5</v>
      </c>
      <c r="Y4" s="239">
        <v>0.5</v>
      </c>
      <c r="Z4" s="239">
        <v>0.5</v>
      </c>
      <c r="AA4" s="1" t="s">
        <v>32</v>
      </c>
    </row>
    <row r="5" spans="1:95" x14ac:dyDescent="0.2">
      <c r="A5">
        <v>53</v>
      </c>
      <c r="B5" t="s">
        <v>33</v>
      </c>
      <c r="C5" t="s">
        <v>30</v>
      </c>
      <c r="D5">
        <v>3</v>
      </c>
      <c r="E5" t="s">
        <v>19</v>
      </c>
      <c r="F5" t="s">
        <v>16</v>
      </c>
      <c r="G5" s="11">
        <v>0.1</v>
      </c>
      <c r="H5" s="11">
        <v>0.1</v>
      </c>
      <c r="I5" s="11">
        <v>0.1</v>
      </c>
      <c r="J5" s="11">
        <v>0.1</v>
      </c>
      <c r="K5" s="12">
        <v>0.1</v>
      </c>
      <c r="L5" s="12">
        <v>0.1</v>
      </c>
      <c r="M5" s="12">
        <v>0.1</v>
      </c>
      <c r="N5" s="12">
        <v>0.1</v>
      </c>
      <c r="O5" s="233">
        <v>0.1</v>
      </c>
      <c r="P5" s="233">
        <v>0.1</v>
      </c>
      <c r="Q5" s="233">
        <v>0.1</v>
      </c>
      <c r="R5" s="233">
        <v>0.1</v>
      </c>
      <c r="S5" s="10">
        <v>0.1</v>
      </c>
      <c r="T5" s="10">
        <v>0.1</v>
      </c>
      <c r="U5" s="10">
        <v>0.1</v>
      </c>
      <c r="V5" s="10">
        <v>0.1</v>
      </c>
      <c r="W5" s="239">
        <v>0.1</v>
      </c>
      <c r="X5" s="239">
        <v>0.1</v>
      </c>
      <c r="Y5" s="239">
        <v>0.1</v>
      </c>
      <c r="Z5" s="239">
        <v>0.1</v>
      </c>
      <c r="AA5" s="1" t="s">
        <v>32</v>
      </c>
    </row>
    <row r="6" spans="1:95" x14ac:dyDescent="0.2">
      <c r="A6">
        <v>54</v>
      </c>
      <c r="B6" t="s">
        <v>105</v>
      </c>
      <c r="C6" t="s">
        <v>30</v>
      </c>
      <c r="D6">
        <v>3</v>
      </c>
      <c r="E6" t="s">
        <v>19</v>
      </c>
      <c r="F6" t="s">
        <v>16</v>
      </c>
      <c r="G6" s="11">
        <v>0.5</v>
      </c>
      <c r="H6" s="11">
        <v>0.5</v>
      </c>
      <c r="I6" s="11">
        <v>0.5</v>
      </c>
      <c r="J6" s="11">
        <v>0.5</v>
      </c>
      <c r="K6" s="12">
        <v>0.25</v>
      </c>
      <c r="L6" s="12">
        <v>0.25</v>
      </c>
      <c r="M6" s="12">
        <v>0.25</v>
      </c>
      <c r="N6" s="12">
        <v>0.25</v>
      </c>
      <c r="O6" s="233">
        <v>0.25</v>
      </c>
      <c r="P6" s="233">
        <v>0.25</v>
      </c>
      <c r="Q6" s="233">
        <v>0.25</v>
      </c>
      <c r="R6" s="233">
        <v>0.25</v>
      </c>
      <c r="S6" s="10">
        <v>0.25</v>
      </c>
      <c r="T6" s="10">
        <v>0.25</v>
      </c>
      <c r="U6" s="10">
        <v>0.25</v>
      </c>
      <c r="V6" s="10">
        <v>0.25</v>
      </c>
      <c r="W6" s="239">
        <v>0.25</v>
      </c>
      <c r="X6" s="239">
        <v>0.25</v>
      </c>
      <c r="Y6" s="239">
        <v>0.25</v>
      </c>
      <c r="Z6" s="239">
        <v>0.25</v>
      </c>
    </row>
    <row r="7" spans="1:95" x14ac:dyDescent="0.2">
      <c r="A7">
        <v>55</v>
      </c>
      <c r="B7" t="s">
        <v>106</v>
      </c>
      <c r="C7" t="s">
        <v>107</v>
      </c>
      <c r="D7">
        <v>3</v>
      </c>
      <c r="E7" t="s">
        <v>19</v>
      </c>
      <c r="F7" t="s">
        <v>16</v>
      </c>
      <c r="G7" s="11">
        <v>0.4</v>
      </c>
      <c r="H7" s="11">
        <v>0.4</v>
      </c>
      <c r="I7" s="11">
        <v>0.4</v>
      </c>
      <c r="J7" s="11">
        <v>0.4</v>
      </c>
      <c r="K7" s="12">
        <v>0.1</v>
      </c>
      <c r="L7" s="12">
        <v>0.1</v>
      </c>
      <c r="M7" s="12">
        <v>0.1</v>
      </c>
      <c r="N7" s="12">
        <v>0.1</v>
      </c>
      <c r="O7" s="233">
        <v>0.1</v>
      </c>
      <c r="P7" s="233">
        <v>0.1</v>
      </c>
      <c r="Q7" s="233">
        <v>0.1</v>
      </c>
      <c r="R7" s="233">
        <v>0.1</v>
      </c>
      <c r="S7" s="10">
        <v>0.1</v>
      </c>
      <c r="T7" s="10">
        <v>0.1</v>
      </c>
      <c r="U7" s="10">
        <v>0.1</v>
      </c>
      <c r="V7" s="10">
        <v>0.1</v>
      </c>
      <c r="W7" s="239">
        <v>0.1</v>
      </c>
      <c r="X7" s="239">
        <v>0.1</v>
      </c>
      <c r="Y7" s="239">
        <v>0.1</v>
      </c>
      <c r="Z7" s="239">
        <v>0.1</v>
      </c>
    </row>
    <row r="8" spans="1:95" x14ac:dyDescent="0.2">
      <c r="A8">
        <v>56</v>
      </c>
      <c r="B8" t="s">
        <v>108</v>
      </c>
      <c r="C8" t="s">
        <v>107</v>
      </c>
      <c r="D8">
        <v>3</v>
      </c>
      <c r="E8" t="s">
        <v>19</v>
      </c>
      <c r="F8" t="s">
        <v>16</v>
      </c>
      <c r="G8" s="11">
        <v>0.4</v>
      </c>
      <c r="H8" s="11">
        <v>0.4</v>
      </c>
      <c r="I8" s="11">
        <v>0.4</v>
      </c>
      <c r="J8" s="11">
        <v>0.4</v>
      </c>
      <c r="K8" s="12">
        <v>0.25</v>
      </c>
      <c r="L8" s="12">
        <v>0.25</v>
      </c>
      <c r="M8" s="12">
        <v>0.1</v>
      </c>
      <c r="N8" s="12">
        <v>0.1</v>
      </c>
      <c r="O8" s="233">
        <v>0.1</v>
      </c>
      <c r="P8" s="233">
        <v>0.1</v>
      </c>
      <c r="Q8" s="233">
        <v>0.1</v>
      </c>
      <c r="R8" s="233">
        <v>0.1</v>
      </c>
      <c r="S8" s="10">
        <v>0.1</v>
      </c>
      <c r="T8" s="10">
        <v>0.1</v>
      </c>
      <c r="U8" s="10">
        <v>0.1</v>
      </c>
      <c r="V8" s="10">
        <v>0.1</v>
      </c>
      <c r="W8" s="239">
        <v>0.1</v>
      </c>
      <c r="X8" s="239">
        <v>0.1</v>
      </c>
      <c r="Y8" s="239">
        <v>0.1</v>
      </c>
      <c r="Z8" s="239">
        <v>0.1</v>
      </c>
    </row>
    <row r="9" spans="1:95" x14ac:dyDescent="0.2">
      <c r="A9">
        <v>57</v>
      </c>
      <c r="B9" t="s">
        <v>109</v>
      </c>
      <c r="C9" t="s">
        <v>107</v>
      </c>
      <c r="D9">
        <v>3</v>
      </c>
      <c r="E9" t="s">
        <v>19</v>
      </c>
      <c r="F9" t="s">
        <v>16</v>
      </c>
      <c r="G9" s="11">
        <v>0.4</v>
      </c>
      <c r="H9" s="11">
        <v>0.4</v>
      </c>
      <c r="I9" s="11">
        <v>0.4</v>
      </c>
      <c r="J9" s="11">
        <v>0.4</v>
      </c>
      <c r="K9" s="12">
        <v>0.25</v>
      </c>
      <c r="L9" s="12">
        <v>0.25</v>
      </c>
      <c r="M9" s="12">
        <v>0.25</v>
      </c>
      <c r="N9" s="12">
        <v>0.25</v>
      </c>
      <c r="O9" s="233">
        <v>0.25</v>
      </c>
      <c r="P9" s="233">
        <v>0.25</v>
      </c>
      <c r="Q9" s="233">
        <v>0.25</v>
      </c>
      <c r="R9" s="233">
        <v>0.25</v>
      </c>
      <c r="S9" s="10">
        <v>0.25</v>
      </c>
      <c r="T9" s="10">
        <v>0.25</v>
      </c>
      <c r="U9" s="10">
        <v>0.25</v>
      </c>
      <c r="V9" s="10">
        <v>0.25</v>
      </c>
      <c r="W9" s="239">
        <v>0.25</v>
      </c>
      <c r="X9" s="239">
        <v>0.25</v>
      </c>
      <c r="Y9" s="239">
        <v>0.25</v>
      </c>
      <c r="Z9" s="239">
        <v>0.25</v>
      </c>
    </row>
    <row r="10" spans="1:95" x14ac:dyDescent="0.2">
      <c r="A10">
        <v>58</v>
      </c>
      <c r="B10" t="s">
        <v>110</v>
      </c>
      <c r="C10" t="s">
        <v>107</v>
      </c>
      <c r="D10">
        <v>3</v>
      </c>
      <c r="E10" t="s">
        <v>19</v>
      </c>
      <c r="F10" t="s">
        <v>16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12">
        <v>0</v>
      </c>
      <c r="M10" s="12">
        <v>0</v>
      </c>
      <c r="N10" s="12">
        <v>0</v>
      </c>
      <c r="O10" s="233">
        <v>0</v>
      </c>
      <c r="P10" s="233">
        <v>0</v>
      </c>
      <c r="Q10" s="233">
        <v>0</v>
      </c>
      <c r="R10" s="233">
        <v>0</v>
      </c>
      <c r="S10" s="10">
        <v>0</v>
      </c>
      <c r="T10" s="10">
        <v>0</v>
      </c>
      <c r="U10" s="10">
        <v>0</v>
      </c>
      <c r="V10" s="10">
        <v>0</v>
      </c>
      <c r="W10" s="239">
        <v>0</v>
      </c>
      <c r="X10" s="239">
        <v>0</v>
      </c>
      <c r="Y10" s="239">
        <v>0</v>
      </c>
      <c r="Z10" s="239">
        <v>0</v>
      </c>
      <c r="AA10" s="1" t="s">
        <v>559</v>
      </c>
    </row>
    <row r="11" spans="1:95" x14ac:dyDescent="0.2">
      <c r="A11">
        <v>59</v>
      </c>
      <c r="B11" t="s">
        <v>111</v>
      </c>
      <c r="C11" t="s">
        <v>107</v>
      </c>
      <c r="D11">
        <v>3</v>
      </c>
      <c r="E11" t="s">
        <v>19</v>
      </c>
      <c r="F11" t="s">
        <v>16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2">
        <v>0</v>
      </c>
      <c r="M11" s="12">
        <v>0</v>
      </c>
      <c r="N11" s="12">
        <v>0</v>
      </c>
      <c r="O11" s="233">
        <v>0</v>
      </c>
      <c r="P11" s="233">
        <v>0</v>
      </c>
      <c r="Q11" s="233">
        <v>0</v>
      </c>
      <c r="R11" s="233">
        <v>0</v>
      </c>
      <c r="S11" s="10">
        <v>0</v>
      </c>
      <c r="T11" s="10">
        <v>0</v>
      </c>
      <c r="U11" s="10">
        <v>0</v>
      </c>
      <c r="V11" s="10">
        <v>0</v>
      </c>
      <c r="W11" s="239">
        <v>0</v>
      </c>
      <c r="X11" s="239">
        <v>0</v>
      </c>
      <c r="Y11" s="239">
        <v>0</v>
      </c>
      <c r="Z11" s="239">
        <v>0</v>
      </c>
      <c r="AA11" s="1" t="s">
        <v>559</v>
      </c>
    </row>
    <row r="12" spans="1:95" x14ac:dyDescent="0.2">
      <c r="A12">
        <v>60</v>
      </c>
      <c r="B12" t="s">
        <v>112</v>
      </c>
      <c r="C12" t="s">
        <v>107</v>
      </c>
      <c r="D12">
        <v>3</v>
      </c>
      <c r="E12" t="s">
        <v>19</v>
      </c>
      <c r="F12" t="s">
        <v>16</v>
      </c>
      <c r="G12" s="11">
        <v>0</v>
      </c>
      <c r="H12" s="11">
        <v>0</v>
      </c>
      <c r="I12" s="11">
        <v>0</v>
      </c>
      <c r="J12" s="11">
        <v>0</v>
      </c>
      <c r="K12" s="12">
        <v>0</v>
      </c>
      <c r="L12" s="12">
        <v>0</v>
      </c>
      <c r="M12" s="12">
        <v>0</v>
      </c>
      <c r="N12" s="12">
        <v>0</v>
      </c>
      <c r="O12" s="233">
        <v>0</v>
      </c>
      <c r="P12" s="233">
        <v>0</v>
      </c>
      <c r="Q12" s="233">
        <v>0</v>
      </c>
      <c r="R12" s="233">
        <v>0</v>
      </c>
      <c r="S12" s="10">
        <v>0</v>
      </c>
      <c r="T12" s="10">
        <v>0</v>
      </c>
      <c r="U12" s="10">
        <v>0</v>
      </c>
      <c r="V12" s="10">
        <v>0</v>
      </c>
      <c r="W12" s="239">
        <v>0</v>
      </c>
      <c r="X12" s="239">
        <v>0</v>
      </c>
      <c r="Y12" s="239">
        <v>0</v>
      </c>
      <c r="Z12" s="239">
        <v>0</v>
      </c>
      <c r="AA12" s="1" t="s">
        <v>559</v>
      </c>
    </row>
    <row r="13" spans="1:95" x14ac:dyDescent="0.2">
      <c r="A13">
        <v>61</v>
      </c>
      <c r="B13" t="s">
        <v>87</v>
      </c>
      <c r="C13" t="s">
        <v>88</v>
      </c>
      <c r="D13">
        <v>3</v>
      </c>
      <c r="E13" t="s">
        <v>19</v>
      </c>
      <c r="F13" t="s">
        <v>37</v>
      </c>
      <c r="G13" s="11">
        <v>1</v>
      </c>
      <c r="H13" s="11">
        <v>1</v>
      </c>
      <c r="I13" s="11">
        <v>1</v>
      </c>
      <c r="J13" s="11">
        <v>1</v>
      </c>
      <c r="K13" s="12">
        <v>1</v>
      </c>
      <c r="L13" s="12">
        <v>1</v>
      </c>
      <c r="M13" s="12">
        <v>1</v>
      </c>
      <c r="N13" s="12">
        <v>1</v>
      </c>
      <c r="O13" s="233">
        <v>1</v>
      </c>
      <c r="P13" s="233">
        <v>1</v>
      </c>
      <c r="Q13" s="233">
        <v>1</v>
      </c>
      <c r="R13" s="233">
        <v>1</v>
      </c>
      <c r="S13" s="10">
        <v>1</v>
      </c>
      <c r="T13" s="10">
        <v>1</v>
      </c>
      <c r="U13" s="10">
        <v>1</v>
      </c>
      <c r="V13" s="10">
        <v>1</v>
      </c>
      <c r="W13" s="239">
        <v>1</v>
      </c>
      <c r="X13" s="239">
        <v>1</v>
      </c>
      <c r="Y13" s="239">
        <v>1</v>
      </c>
      <c r="Z13" s="239">
        <v>1</v>
      </c>
    </row>
    <row r="14" spans="1:95" x14ac:dyDescent="0.2">
      <c r="A14">
        <v>62</v>
      </c>
      <c r="B14" t="s">
        <v>113</v>
      </c>
      <c r="C14" t="s">
        <v>88</v>
      </c>
      <c r="D14">
        <v>3</v>
      </c>
      <c r="E14" t="s">
        <v>114</v>
      </c>
      <c r="F14" t="s">
        <v>37</v>
      </c>
      <c r="G14" s="11">
        <v>0</v>
      </c>
      <c r="H14" s="11">
        <v>0</v>
      </c>
      <c r="I14" s="11">
        <v>0</v>
      </c>
      <c r="J14" s="11">
        <v>0</v>
      </c>
      <c r="K14" s="12">
        <v>0</v>
      </c>
      <c r="L14" s="12">
        <v>0</v>
      </c>
      <c r="M14" s="12">
        <v>0</v>
      </c>
      <c r="N14" s="12">
        <v>0</v>
      </c>
      <c r="O14" s="233">
        <v>0</v>
      </c>
      <c r="P14" s="233">
        <v>0</v>
      </c>
      <c r="Q14" s="233">
        <v>0</v>
      </c>
      <c r="R14" s="233">
        <v>0</v>
      </c>
      <c r="S14" s="10">
        <v>0</v>
      </c>
      <c r="T14" s="10">
        <v>0</v>
      </c>
      <c r="U14" s="10">
        <v>0</v>
      </c>
      <c r="V14" s="10">
        <v>0</v>
      </c>
      <c r="W14" s="239">
        <v>0</v>
      </c>
      <c r="X14" s="239">
        <v>0</v>
      </c>
      <c r="Y14" s="239">
        <v>0</v>
      </c>
      <c r="Z14" s="239">
        <v>0</v>
      </c>
      <c r="AA14" s="1" t="s">
        <v>559</v>
      </c>
    </row>
    <row r="15" spans="1:95" x14ac:dyDescent="0.2">
      <c r="A15">
        <v>63</v>
      </c>
      <c r="B15" t="s">
        <v>115</v>
      </c>
      <c r="C15" t="s">
        <v>88</v>
      </c>
      <c r="D15">
        <v>3</v>
      </c>
      <c r="F15" t="s">
        <v>37</v>
      </c>
      <c r="G15" s="11">
        <v>0.5</v>
      </c>
      <c r="H15" s="11">
        <v>0.5</v>
      </c>
      <c r="I15" s="11">
        <v>0.5</v>
      </c>
      <c r="J15" s="11">
        <v>0.5</v>
      </c>
      <c r="K15" s="12">
        <v>0.5</v>
      </c>
      <c r="L15" s="12">
        <v>0.5</v>
      </c>
      <c r="M15" s="12">
        <v>0.5</v>
      </c>
      <c r="N15" s="12">
        <v>0.5</v>
      </c>
      <c r="O15" s="233">
        <v>0.5</v>
      </c>
      <c r="P15" s="233">
        <v>0.5</v>
      </c>
      <c r="Q15" s="233">
        <v>0.5</v>
      </c>
      <c r="R15" s="233">
        <v>0.5</v>
      </c>
      <c r="S15" s="10">
        <v>0.5</v>
      </c>
      <c r="T15" s="10">
        <v>0.5</v>
      </c>
      <c r="U15" s="10">
        <v>0.5</v>
      </c>
      <c r="V15" s="10">
        <v>0.5</v>
      </c>
      <c r="W15" s="239">
        <v>0.5</v>
      </c>
      <c r="X15" s="239">
        <v>0.5</v>
      </c>
      <c r="Y15" s="239">
        <v>0.5</v>
      </c>
      <c r="Z15" s="239">
        <v>0.5</v>
      </c>
    </row>
    <row r="16" spans="1:95" x14ac:dyDescent="0.2">
      <c r="A16">
        <v>64</v>
      </c>
      <c r="B16" t="s">
        <v>116</v>
      </c>
      <c r="C16" t="s">
        <v>88</v>
      </c>
      <c r="D16">
        <v>3</v>
      </c>
      <c r="F16" t="s">
        <v>37</v>
      </c>
      <c r="G16" s="11">
        <v>0.25</v>
      </c>
      <c r="H16" s="11">
        <v>0.25</v>
      </c>
      <c r="I16" s="11">
        <v>0.25</v>
      </c>
      <c r="J16" s="11">
        <v>0.25</v>
      </c>
      <c r="K16" s="12">
        <v>0.25</v>
      </c>
      <c r="L16" s="12">
        <v>0.25</v>
      </c>
      <c r="M16" s="12">
        <v>0.25</v>
      </c>
      <c r="N16" s="12">
        <v>0.25</v>
      </c>
      <c r="O16" s="233">
        <v>0.1</v>
      </c>
      <c r="P16" s="233">
        <v>0.1</v>
      </c>
      <c r="Q16" s="233">
        <v>0.1</v>
      </c>
      <c r="R16" s="233">
        <v>0.1</v>
      </c>
      <c r="S16" s="10">
        <v>0.1</v>
      </c>
      <c r="T16" s="10">
        <v>0.1</v>
      </c>
      <c r="U16" s="10">
        <v>0.1</v>
      </c>
      <c r="V16" s="10">
        <v>0.1</v>
      </c>
      <c r="W16" s="239">
        <v>0.1</v>
      </c>
      <c r="X16" s="239">
        <v>0.1</v>
      </c>
      <c r="Y16" s="239">
        <v>0.1</v>
      </c>
      <c r="Z16" s="239">
        <v>0.1</v>
      </c>
    </row>
    <row r="17" spans="1:27" x14ac:dyDescent="0.2">
      <c r="A17">
        <v>65</v>
      </c>
      <c r="B17" t="s">
        <v>117</v>
      </c>
      <c r="C17" t="s">
        <v>88</v>
      </c>
      <c r="D17">
        <v>3</v>
      </c>
      <c r="F17" t="s">
        <v>37</v>
      </c>
      <c r="G17" s="11">
        <v>0.25</v>
      </c>
      <c r="H17" s="11">
        <v>0.25</v>
      </c>
      <c r="I17" s="11">
        <v>0.1</v>
      </c>
      <c r="J17" s="11">
        <v>0.1</v>
      </c>
      <c r="K17" s="12">
        <v>0.1</v>
      </c>
      <c r="L17" s="12">
        <v>0.1</v>
      </c>
      <c r="M17" s="12">
        <v>0.05</v>
      </c>
      <c r="N17" s="12">
        <v>0.05</v>
      </c>
      <c r="O17" s="233">
        <v>0.05</v>
      </c>
      <c r="P17" s="233">
        <v>0.05</v>
      </c>
      <c r="Q17" s="233">
        <v>0.05</v>
      </c>
      <c r="R17" s="233">
        <v>0.05</v>
      </c>
      <c r="S17" s="10">
        <v>0.05</v>
      </c>
      <c r="T17" s="10">
        <v>0.05</v>
      </c>
      <c r="U17" s="10">
        <v>0.05</v>
      </c>
      <c r="V17" s="10">
        <v>0.05</v>
      </c>
      <c r="W17" s="239">
        <v>0.05</v>
      </c>
      <c r="X17" s="239">
        <v>0.05</v>
      </c>
      <c r="Y17" s="239">
        <v>0.05</v>
      </c>
      <c r="Z17" s="239">
        <v>0.05</v>
      </c>
    </row>
    <row r="18" spans="1:27" x14ac:dyDescent="0.2">
      <c r="A18">
        <v>66</v>
      </c>
      <c r="B18" t="s">
        <v>118</v>
      </c>
      <c r="C18" t="s">
        <v>88</v>
      </c>
      <c r="D18">
        <v>3</v>
      </c>
      <c r="F18" t="s">
        <v>16</v>
      </c>
      <c r="G18" s="11">
        <v>0.25</v>
      </c>
      <c r="H18" s="11">
        <v>0.25</v>
      </c>
      <c r="I18" s="11">
        <v>0.1</v>
      </c>
      <c r="J18" s="11">
        <v>0.1</v>
      </c>
      <c r="K18" s="12">
        <v>0.05</v>
      </c>
      <c r="L18" s="12">
        <v>0.05</v>
      </c>
      <c r="M18" s="12">
        <v>0.05</v>
      </c>
      <c r="N18" s="12">
        <v>0.05</v>
      </c>
      <c r="O18" s="233">
        <v>0.05</v>
      </c>
      <c r="P18" s="233">
        <v>0.05</v>
      </c>
      <c r="Q18" s="233">
        <v>0.05</v>
      </c>
      <c r="R18" s="233">
        <v>0.05</v>
      </c>
      <c r="S18" s="10">
        <v>0.05</v>
      </c>
      <c r="T18" s="10">
        <v>0.05</v>
      </c>
      <c r="U18" s="10">
        <v>0.05</v>
      </c>
      <c r="V18" s="10">
        <v>0.05</v>
      </c>
      <c r="W18" s="239">
        <v>0.05</v>
      </c>
      <c r="X18" s="239">
        <v>0.05</v>
      </c>
      <c r="Y18" s="239">
        <v>0.05</v>
      </c>
      <c r="Z18" s="239">
        <v>0.05</v>
      </c>
    </row>
    <row r="19" spans="1:27" x14ac:dyDescent="0.2">
      <c r="A19">
        <v>67</v>
      </c>
      <c r="B19" t="s">
        <v>119</v>
      </c>
      <c r="C19" t="s">
        <v>120</v>
      </c>
      <c r="D19">
        <v>3</v>
      </c>
      <c r="F19" t="s">
        <v>16</v>
      </c>
      <c r="G19" s="11">
        <v>0.2</v>
      </c>
      <c r="H19" s="11">
        <v>0.2</v>
      </c>
      <c r="I19" s="11">
        <v>0.2</v>
      </c>
      <c r="J19" s="11">
        <v>0.2</v>
      </c>
      <c r="K19" s="12">
        <v>0.1</v>
      </c>
      <c r="L19" s="12">
        <v>0.1</v>
      </c>
      <c r="M19" s="12">
        <v>0.1</v>
      </c>
      <c r="N19" s="12">
        <v>0.1</v>
      </c>
      <c r="O19" s="233">
        <v>0.1</v>
      </c>
      <c r="P19" s="233">
        <v>0.1</v>
      </c>
      <c r="Q19" s="233">
        <v>0.1</v>
      </c>
      <c r="R19" s="233">
        <v>0.1</v>
      </c>
      <c r="S19" s="10">
        <v>0</v>
      </c>
      <c r="T19" s="10">
        <v>0</v>
      </c>
      <c r="U19" s="10">
        <v>0</v>
      </c>
      <c r="V19" s="10">
        <v>0</v>
      </c>
      <c r="W19" s="239">
        <v>0</v>
      </c>
      <c r="X19" s="239">
        <v>0</v>
      </c>
      <c r="Y19" s="239">
        <v>0</v>
      </c>
      <c r="Z19" s="239">
        <v>0</v>
      </c>
      <c r="AA19" s="1" t="s">
        <v>559</v>
      </c>
    </row>
    <row r="20" spans="1:27" x14ac:dyDescent="0.2">
      <c r="A20">
        <v>68</v>
      </c>
      <c r="B20" t="s">
        <v>121</v>
      </c>
      <c r="C20" t="s">
        <v>80</v>
      </c>
      <c r="D20">
        <v>3</v>
      </c>
      <c r="F20" t="s">
        <v>16</v>
      </c>
      <c r="G20" s="11">
        <v>0.5</v>
      </c>
      <c r="H20" s="11">
        <v>0.5</v>
      </c>
      <c r="I20" s="11">
        <v>0.5</v>
      </c>
      <c r="J20" s="11">
        <v>0.5</v>
      </c>
      <c r="K20" s="12">
        <v>0.5</v>
      </c>
      <c r="L20" s="12">
        <v>0.5</v>
      </c>
      <c r="M20" s="12">
        <v>0.5</v>
      </c>
      <c r="N20" s="12">
        <v>0.5</v>
      </c>
      <c r="O20" s="233">
        <v>0.5</v>
      </c>
      <c r="P20" s="233">
        <v>0.5</v>
      </c>
      <c r="Q20" s="233">
        <v>0.5</v>
      </c>
      <c r="R20" s="233">
        <v>0.5</v>
      </c>
      <c r="S20" s="10">
        <v>0.5</v>
      </c>
      <c r="T20" s="10">
        <v>0.5</v>
      </c>
      <c r="U20" s="10">
        <v>0.5</v>
      </c>
      <c r="V20" s="10">
        <v>0.5</v>
      </c>
      <c r="W20" s="239">
        <v>0.5</v>
      </c>
      <c r="X20" s="239">
        <v>0.5</v>
      </c>
      <c r="Y20" s="239">
        <v>0.5</v>
      </c>
      <c r="Z20" s="239">
        <v>0.5</v>
      </c>
    </row>
    <row r="21" spans="1:27" x14ac:dyDescent="0.2">
      <c r="A21">
        <v>69</v>
      </c>
      <c r="B21" t="s">
        <v>122</v>
      </c>
      <c r="C21" t="s">
        <v>80</v>
      </c>
      <c r="D21">
        <v>3</v>
      </c>
      <c r="F21" t="s">
        <v>16</v>
      </c>
      <c r="G21" s="11">
        <v>1.1000000000000001</v>
      </c>
      <c r="H21" s="11">
        <v>1.1000000000000001</v>
      </c>
      <c r="I21" s="11">
        <v>1.1000000000000001</v>
      </c>
      <c r="J21" s="11">
        <v>1.1000000000000001</v>
      </c>
      <c r="K21" s="12">
        <v>0.5</v>
      </c>
      <c r="L21" s="12">
        <v>0.5</v>
      </c>
      <c r="M21" s="12">
        <v>0.5</v>
      </c>
      <c r="N21" s="12">
        <v>0.5</v>
      </c>
      <c r="O21" s="233">
        <v>0.5</v>
      </c>
      <c r="P21" s="233">
        <v>0.5</v>
      </c>
      <c r="Q21" s="233">
        <v>0.5</v>
      </c>
      <c r="R21" s="233">
        <v>0.5</v>
      </c>
      <c r="S21" s="10">
        <v>0.3</v>
      </c>
      <c r="T21" s="10">
        <v>0.3</v>
      </c>
      <c r="U21" s="10">
        <v>0.3</v>
      </c>
      <c r="V21" s="10">
        <v>0.3</v>
      </c>
      <c r="W21" s="239">
        <v>0.3</v>
      </c>
      <c r="X21" s="239">
        <v>0.3</v>
      </c>
      <c r="Y21" s="239">
        <v>0.3</v>
      </c>
      <c r="Z21" s="239">
        <v>0.3</v>
      </c>
    </row>
    <row r="22" spans="1:27" x14ac:dyDescent="0.2">
      <c r="A22">
        <v>70</v>
      </c>
      <c r="B22" t="s">
        <v>123</v>
      </c>
      <c r="C22" t="s">
        <v>80</v>
      </c>
      <c r="D22">
        <v>3</v>
      </c>
      <c r="F22" t="s">
        <v>16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2">
        <v>0</v>
      </c>
      <c r="M22" s="12">
        <v>0</v>
      </c>
      <c r="N22" s="12">
        <v>0</v>
      </c>
      <c r="O22" s="233">
        <v>0</v>
      </c>
      <c r="P22" s="233">
        <v>0</v>
      </c>
      <c r="Q22" s="233">
        <v>0</v>
      </c>
      <c r="R22" s="233">
        <v>0</v>
      </c>
      <c r="S22" s="10">
        <v>0</v>
      </c>
      <c r="T22" s="10">
        <v>0</v>
      </c>
      <c r="U22" s="10">
        <v>0</v>
      </c>
      <c r="V22" s="10">
        <v>0</v>
      </c>
      <c r="W22" s="239">
        <v>0</v>
      </c>
      <c r="X22" s="239">
        <v>0</v>
      </c>
      <c r="Y22" s="239">
        <v>0</v>
      </c>
      <c r="Z22" s="239">
        <v>0</v>
      </c>
      <c r="AA22" s="1" t="s">
        <v>559</v>
      </c>
    </row>
    <row r="23" spans="1:27" x14ac:dyDescent="0.2">
      <c r="A23">
        <v>71</v>
      </c>
      <c r="B23" t="s">
        <v>124</v>
      </c>
      <c r="C23" t="s">
        <v>80</v>
      </c>
      <c r="D23">
        <v>3</v>
      </c>
      <c r="F23" t="s">
        <v>16</v>
      </c>
      <c r="G23" s="11">
        <v>1</v>
      </c>
      <c r="H23" s="11">
        <v>1</v>
      </c>
      <c r="I23" s="11">
        <v>1</v>
      </c>
      <c r="J23" s="11">
        <v>1</v>
      </c>
      <c r="K23" s="12">
        <v>0.2</v>
      </c>
      <c r="L23" s="12">
        <v>0.2</v>
      </c>
      <c r="M23" s="12">
        <v>0.2</v>
      </c>
      <c r="N23" s="12">
        <v>0.2</v>
      </c>
      <c r="O23" s="233">
        <v>0.2</v>
      </c>
      <c r="P23" s="233">
        <v>0.2</v>
      </c>
      <c r="Q23" s="233">
        <v>0.2</v>
      </c>
      <c r="R23" s="233">
        <v>0.2</v>
      </c>
      <c r="S23" s="10">
        <v>0.2</v>
      </c>
      <c r="T23" s="10">
        <v>0.2</v>
      </c>
      <c r="U23" s="10">
        <v>0.2</v>
      </c>
      <c r="V23" s="10">
        <v>0.2</v>
      </c>
      <c r="W23" s="239">
        <v>0.2</v>
      </c>
      <c r="X23" s="239">
        <v>0.2</v>
      </c>
      <c r="Y23" s="239">
        <v>0.2</v>
      </c>
      <c r="Z23" s="239">
        <v>0.2</v>
      </c>
    </row>
    <row r="24" spans="1:27" x14ac:dyDescent="0.2">
      <c r="A24">
        <v>72</v>
      </c>
      <c r="B24" t="s">
        <v>125</v>
      </c>
      <c r="C24" t="s">
        <v>80</v>
      </c>
      <c r="D24">
        <v>3</v>
      </c>
      <c r="F24" t="s">
        <v>16</v>
      </c>
      <c r="G24" s="11">
        <v>0.5</v>
      </c>
      <c r="H24" s="11">
        <v>0.3</v>
      </c>
      <c r="I24" s="11">
        <v>0.3</v>
      </c>
      <c r="J24" s="11">
        <v>0.3</v>
      </c>
      <c r="K24" s="12">
        <v>0.1</v>
      </c>
      <c r="L24" s="12">
        <v>0.1</v>
      </c>
      <c r="M24" s="12">
        <v>0.1</v>
      </c>
      <c r="N24" s="12">
        <v>0.1</v>
      </c>
      <c r="O24" s="233">
        <v>0.2</v>
      </c>
      <c r="P24" s="233">
        <v>0.2</v>
      </c>
      <c r="Q24" s="233">
        <v>0.2</v>
      </c>
      <c r="R24" s="233">
        <v>0.2</v>
      </c>
      <c r="S24" s="10">
        <v>0.2</v>
      </c>
      <c r="T24" s="10">
        <v>0.2</v>
      </c>
      <c r="U24" s="10">
        <v>0.2</v>
      </c>
      <c r="V24" s="10">
        <v>0.2</v>
      </c>
      <c r="W24" s="239">
        <v>0.2</v>
      </c>
      <c r="X24" s="239">
        <v>0.2</v>
      </c>
      <c r="Y24" s="239">
        <v>0.2</v>
      </c>
      <c r="Z24" s="239">
        <v>0.2</v>
      </c>
    </row>
    <row r="25" spans="1:27" x14ac:dyDescent="0.2">
      <c r="A25">
        <v>73</v>
      </c>
      <c r="B25" t="s">
        <v>126</v>
      </c>
      <c r="C25" t="s">
        <v>80</v>
      </c>
      <c r="D25">
        <v>3</v>
      </c>
      <c r="F25" t="s">
        <v>16</v>
      </c>
      <c r="G25" s="11">
        <v>0.2</v>
      </c>
      <c r="H25" s="11">
        <v>0</v>
      </c>
      <c r="I25" s="11">
        <v>0</v>
      </c>
      <c r="J25" s="11">
        <v>0</v>
      </c>
      <c r="K25" s="12">
        <v>0.1</v>
      </c>
      <c r="L25" s="12">
        <v>0.1</v>
      </c>
      <c r="M25" s="12">
        <v>0</v>
      </c>
      <c r="N25" s="12">
        <v>0</v>
      </c>
      <c r="O25" s="233">
        <v>0</v>
      </c>
      <c r="P25" s="233">
        <v>0</v>
      </c>
      <c r="Q25" s="233">
        <v>0</v>
      </c>
      <c r="R25" s="233">
        <v>0</v>
      </c>
      <c r="S25" s="10">
        <v>0</v>
      </c>
      <c r="T25" s="10">
        <v>0</v>
      </c>
      <c r="U25" s="10">
        <v>0</v>
      </c>
      <c r="V25" s="10">
        <v>0</v>
      </c>
      <c r="W25" s="239">
        <v>0</v>
      </c>
      <c r="X25" s="239">
        <v>0</v>
      </c>
      <c r="Y25" s="239">
        <v>0</v>
      </c>
      <c r="Z25" s="239">
        <v>0</v>
      </c>
      <c r="AA25" s="1" t="s">
        <v>559</v>
      </c>
    </row>
    <row r="26" spans="1:27" x14ac:dyDescent="0.2">
      <c r="A26">
        <v>74</v>
      </c>
      <c r="B26" t="s">
        <v>127</v>
      </c>
      <c r="C26" t="s">
        <v>80</v>
      </c>
      <c r="D26">
        <v>3</v>
      </c>
      <c r="F26" t="s">
        <v>16</v>
      </c>
      <c r="G26" s="11">
        <v>0.1</v>
      </c>
      <c r="H26" s="11">
        <v>0</v>
      </c>
      <c r="I26" s="11">
        <v>0</v>
      </c>
      <c r="J26" s="11">
        <v>0</v>
      </c>
      <c r="K26" s="12">
        <v>0</v>
      </c>
      <c r="L26" s="12">
        <v>0</v>
      </c>
      <c r="M26" s="12">
        <v>0</v>
      </c>
      <c r="N26" s="12">
        <v>0</v>
      </c>
      <c r="O26" s="233">
        <v>0</v>
      </c>
      <c r="P26" s="233">
        <v>0</v>
      </c>
      <c r="Q26" s="233">
        <v>0</v>
      </c>
      <c r="R26" s="233">
        <v>0</v>
      </c>
      <c r="S26" s="10">
        <v>0</v>
      </c>
      <c r="T26" s="10">
        <v>0</v>
      </c>
      <c r="U26" s="10">
        <v>0</v>
      </c>
      <c r="V26" s="10">
        <v>0</v>
      </c>
      <c r="W26" s="239">
        <v>0</v>
      </c>
      <c r="X26" s="239">
        <v>0</v>
      </c>
      <c r="Y26" s="239">
        <v>0</v>
      </c>
      <c r="Z26" s="239">
        <v>0</v>
      </c>
      <c r="AA26" s="1" t="s">
        <v>559</v>
      </c>
    </row>
    <row r="27" spans="1:27" x14ac:dyDescent="0.2">
      <c r="A27">
        <v>75</v>
      </c>
      <c r="B27" t="s">
        <v>128</v>
      </c>
      <c r="C27" t="s">
        <v>129</v>
      </c>
      <c r="D27">
        <v>3</v>
      </c>
      <c r="F27" t="s">
        <v>16</v>
      </c>
      <c r="G27" s="11">
        <v>0</v>
      </c>
      <c r="H27" s="11">
        <v>0</v>
      </c>
      <c r="I27" s="11">
        <v>0</v>
      </c>
      <c r="J27" s="11">
        <v>0</v>
      </c>
      <c r="K27" s="12">
        <v>0</v>
      </c>
      <c r="L27" s="12">
        <v>0</v>
      </c>
      <c r="M27" s="12">
        <v>0</v>
      </c>
      <c r="N27" s="12">
        <v>0</v>
      </c>
      <c r="O27" s="233">
        <v>0</v>
      </c>
      <c r="P27" s="233">
        <v>0</v>
      </c>
      <c r="Q27" s="233">
        <v>0</v>
      </c>
      <c r="R27" s="233">
        <v>0</v>
      </c>
      <c r="S27" s="10">
        <v>0</v>
      </c>
      <c r="T27" s="10">
        <v>0</v>
      </c>
      <c r="U27" s="10">
        <v>0</v>
      </c>
      <c r="V27" s="10">
        <v>0</v>
      </c>
      <c r="W27" s="239">
        <v>0</v>
      </c>
      <c r="X27" s="239">
        <v>0</v>
      </c>
      <c r="Y27" s="239">
        <v>0</v>
      </c>
      <c r="Z27" s="239">
        <v>0</v>
      </c>
      <c r="AA27" s="1" t="s">
        <v>559</v>
      </c>
    </row>
    <row r="28" spans="1:27" x14ac:dyDescent="0.2">
      <c r="A28">
        <v>76</v>
      </c>
      <c r="B28" t="s">
        <v>130</v>
      </c>
      <c r="C28" t="s">
        <v>129</v>
      </c>
      <c r="D28">
        <v>3</v>
      </c>
      <c r="F28" t="s">
        <v>16</v>
      </c>
      <c r="G28" s="11">
        <v>0</v>
      </c>
      <c r="H28" s="11">
        <v>0</v>
      </c>
      <c r="I28" s="11">
        <v>0</v>
      </c>
      <c r="J28" s="11">
        <v>0</v>
      </c>
      <c r="K28" s="12">
        <v>0</v>
      </c>
      <c r="L28" s="12">
        <v>0</v>
      </c>
      <c r="M28" s="12">
        <v>0</v>
      </c>
      <c r="N28" s="12">
        <v>0</v>
      </c>
      <c r="O28" s="233">
        <v>0</v>
      </c>
      <c r="P28" s="233">
        <v>0</v>
      </c>
      <c r="Q28" s="233">
        <v>0</v>
      </c>
      <c r="R28" s="233">
        <v>0</v>
      </c>
      <c r="S28" s="10">
        <v>0</v>
      </c>
      <c r="T28" s="10">
        <v>0</v>
      </c>
      <c r="U28" s="10">
        <v>0</v>
      </c>
      <c r="V28" s="10">
        <v>0</v>
      </c>
      <c r="W28" s="239">
        <v>0</v>
      </c>
      <c r="X28" s="239">
        <v>0</v>
      </c>
      <c r="Y28" s="239">
        <v>0</v>
      </c>
      <c r="Z28" s="239">
        <v>0</v>
      </c>
      <c r="AA28" s="1" t="s">
        <v>559</v>
      </c>
    </row>
    <row r="29" spans="1:27" x14ac:dyDescent="0.2">
      <c r="A29">
        <v>77</v>
      </c>
      <c r="B29" t="s">
        <v>131</v>
      </c>
      <c r="C29" t="s">
        <v>129</v>
      </c>
      <c r="D29">
        <v>3</v>
      </c>
      <c r="F29" t="s">
        <v>16</v>
      </c>
      <c r="G29" s="11">
        <v>0</v>
      </c>
      <c r="H29" s="11">
        <v>0</v>
      </c>
      <c r="I29" s="11">
        <v>0</v>
      </c>
      <c r="J29" s="11">
        <v>0</v>
      </c>
      <c r="K29" s="12">
        <v>0</v>
      </c>
      <c r="L29" s="12">
        <v>0</v>
      </c>
      <c r="M29" s="12">
        <v>0</v>
      </c>
      <c r="N29" s="12">
        <v>0</v>
      </c>
      <c r="O29" s="233">
        <v>0</v>
      </c>
      <c r="P29" s="233">
        <v>0</v>
      </c>
      <c r="Q29" s="233">
        <v>0</v>
      </c>
      <c r="R29" s="233">
        <v>0</v>
      </c>
      <c r="S29" s="10">
        <v>0</v>
      </c>
      <c r="T29" s="10">
        <v>0</v>
      </c>
      <c r="U29" s="10">
        <v>0</v>
      </c>
      <c r="V29" s="10">
        <v>0</v>
      </c>
      <c r="W29" s="239">
        <v>0</v>
      </c>
      <c r="X29" s="239">
        <v>0</v>
      </c>
      <c r="Y29" s="239">
        <v>0</v>
      </c>
      <c r="Z29" s="239">
        <v>0</v>
      </c>
      <c r="AA29" s="1" t="s">
        <v>559</v>
      </c>
    </row>
    <row r="30" spans="1:27" x14ac:dyDescent="0.2">
      <c r="A30">
        <v>78</v>
      </c>
      <c r="B30" t="s">
        <v>132</v>
      </c>
      <c r="C30" t="s">
        <v>133</v>
      </c>
      <c r="D30">
        <v>3</v>
      </c>
      <c r="F30" t="s">
        <v>16</v>
      </c>
      <c r="G30" s="11">
        <v>0</v>
      </c>
      <c r="H30" s="11">
        <v>0</v>
      </c>
      <c r="I30" s="11">
        <v>0</v>
      </c>
      <c r="J30" s="11">
        <v>0</v>
      </c>
      <c r="K30" s="12">
        <v>0.1</v>
      </c>
      <c r="L30" s="12">
        <v>0.1</v>
      </c>
      <c r="M30" s="12">
        <v>0.1</v>
      </c>
      <c r="N30" s="12">
        <v>0.1</v>
      </c>
      <c r="O30" s="233">
        <v>0.1</v>
      </c>
      <c r="P30" s="233">
        <v>0.1</v>
      </c>
      <c r="Q30" s="233">
        <v>0.1</v>
      </c>
      <c r="R30" s="233">
        <v>0.1</v>
      </c>
      <c r="S30" s="10">
        <v>0.1</v>
      </c>
      <c r="T30" s="10">
        <v>0.1</v>
      </c>
      <c r="U30" s="10">
        <v>0.1</v>
      </c>
      <c r="V30" s="10">
        <v>0.1</v>
      </c>
      <c r="W30" s="239">
        <v>0.1</v>
      </c>
      <c r="X30" s="239">
        <v>0.1</v>
      </c>
      <c r="Y30" s="239">
        <v>0.1</v>
      </c>
      <c r="Z30" s="239">
        <v>0.1</v>
      </c>
    </row>
    <row r="31" spans="1:27" x14ac:dyDescent="0.2">
      <c r="A31">
        <v>79</v>
      </c>
      <c r="B31" t="s">
        <v>134</v>
      </c>
      <c r="C31" t="s">
        <v>108</v>
      </c>
      <c r="D31">
        <v>3</v>
      </c>
      <c r="G31" s="11">
        <v>0.5</v>
      </c>
      <c r="H31" s="11">
        <v>0.5</v>
      </c>
      <c r="I31" s="11">
        <v>0.5</v>
      </c>
      <c r="J31" s="11">
        <v>0.5</v>
      </c>
      <c r="K31" s="12">
        <v>0.2</v>
      </c>
      <c r="L31" s="12">
        <v>0.2</v>
      </c>
      <c r="M31" s="12">
        <v>0.2</v>
      </c>
      <c r="N31" s="12">
        <v>0.2</v>
      </c>
      <c r="O31" s="233">
        <v>0.2</v>
      </c>
      <c r="P31" s="233">
        <v>0.2</v>
      </c>
      <c r="Q31" s="233">
        <v>0.2</v>
      </c>
      <c r="R31" s="233">
        <v>0.2</v>
      </c>
      <c r="S31" s="10">
        <v>0.2</v>
      </c>
      <c r="T31" s="10">
        <v>0.2</v>
      </c>
      <c r="U31" s="10">
        <v>0.2</v>
      </c>
      <c r="V31" s="10">
        <v>0.2</v>
      </c>
      <c r="W31" s="239">
        <v>0.2</v>
      </c>
      <c r="X31" s="239">
        <v>0.2</v>
      </c>
      <c r="Y31" s="239">
        <v>0.2</v>
      </c>
      <c r="Z31" s="239">
        <v>0.2</v>
      </c>
    </row>
    <row r="32" spans="1:27" x14ac:dyDescent="0.2">
      <c r="A32">
        <v>80</v>
      </c>
      <c r="B32" t="s">
        <v>135</v>
      </c>
      <c r="C32" t="s">
        <v>106</v>
      </c>
      <c r="D32">
        <v>3</v>
      </c>
      <c r="G32" s="11">
        <v>2</v>
      </c>
      <c r="H32" s="11">
        <v>2</v>
      </c>
      <c r="I32" s="11">
        <v>2</v>
      </c>
      <c r="J32" s="11">
        <v>2</v>
      </c>
      <c r="K32" s="12">
        <v>2</v>
      </c>
      <c r="L32" s="12">
        <v>2</v>
      </c>
      <c r="M32" s="12">
        <v>2</v>
      </c>
      <c r="N32" s="12">
        <v>2</v>
      </c>
      <c r="O32" s="233">
        <v>0.5</v>
      </c>
      <c r="P32" s="233">
        <v>0.5</v>
      </c>
      <c r="Q32" s="233">
        <v>0.5</v>
      </c>
      <c r="R32" s="233">
        <v>0.5</v>
      </c>
      <c r="S32" s="10">
        <v>0.5</v>
      </c>
      <c r="T32" s="10">
        <v>0.5</v>
      </c>
      <c r="U32" s="10">
        <v>0.5</v>
      </c>
      <c r="V32" s="10">
        <v>0.5</v>
      </c>
      <c r="W32" s="239">
        <v>0.5</v>
      </c>
      <c r="X32" s="239">
        <v>0.5</v>
      </c>
      <c r="Y32" s="239">
        <v>0.5</v>
      </c>
      <c r="Z32" s="239">
        <v>0.5</v>
      </c>
    </row>
    <row r="33" spans="1:27" x14ac:dyDescent="0.2">
      <c r="A33">
        <v>81</v>
      </c>
      <c r="B33" t="s">
        <v>136</v>
      </c>
      <c r="C33" t="s">
        <v>106</v>
      </c>
      <c r="D33">
        <v>3</v>
      </c>
      <c r="G33" s="11">
        <v>0.25</v>
      </c>
      <c r="H33" s="11">
        <v>0.25</v>
      </c>
      <c r="I33" s="11">
        <v>0.5</v>
      </c>
      <c r="J33" s="11">
        <v>0.5</v>
      </c>
      <c r="K33" s="12">
        <v>0.5</v>
      </c>
      <c r="L33" s="12">
        <v>0.5</v>
      </c>
      <c r="M33" s="12">
        <v>0.5</v>
      </c>
      <c r="N33" s="12">
        <v>0.5</v>
      </c>
      <c r="O33" s="233">
        <v>0.3</v>
      </c>
      <c r="P33" s="233">
        <v>0.3</v>
      </c>
      <c r="Q33" s="233">
        <v>0.3</v>
      </c>
      <c r="R33" s="233">
        <v>0.3</v>
      </c>
      <c r="S33" s="10">
        <v>0.3</v>
      </c>
      <c r="T33" s="10">
        <v>0.3</v>
      </c>
      <c r="U33" s="10">
        <v>0.3</v>
      </c>
      <c r="V33" s="10">
        <v>0.3</v>
      </c>
      <c r="W33" s="239">
        <v>0.3</v>
      </c>
      <c r="X33" s="239">
        <v>0.3</v>
      </c>
      <c r="Y33" s="239">
        <v>0.3</v>
      </c>
      <c r="Z33" s="239">
        <v>0.3</v>
      </c>
    </row>
    <row r="34" spans="1:27" x14ac:dyDescent="0.2">
      <c r="A34">
        <v>82</v>
      </c>
      <c r="B34" t="s">
        <v>137</v>
      </c>
      <c r="C34" t="s">
        <v>138</v>
      </c>
      <c r="D34">
        <v>3</v>
      </c>
      <c r="G34" s="11">
        <v>0.25</v>
      </c>
      <c r="H34" s="11">
        <v>0.25</v>
      </c>
      <c r="I34" s="11">
        <v>0.25</v>
      </c>
      <c r="J34" s="11">
        <v>0.25</v>
      </c>
      <c r="K34" s="12">
        <v>0.25</v>
      </c>
      <c r="L34" s="12">
        <v>0.25</v>
      </c>
      <c r="M34" s="12">
        <v>0.25</v>
      </c>
      <c r="N34" s="12">
        <v>0.25</v>
      </c>
      <c r="O34" s="233">
        <v>0.25</v>
      </c>
      <c r="P34" s="233">
        <v>0.25</v>
      </c>
      <c r="Q34" s="233">
        <v>0.25</v>
      </c>
      <c r="R34" s="233">
        <v>0.25</v>
      </c>
      <c r="S34" s="10">
        <v>0</v>
      </c>
      <c r="T34" s="10">
        <v>0</v>
      </c>
      <c r="U34" s="10">
        <v>0</v>
      </c>
      <c r="V34" s="10">
        <v>0</v>
      </c>
      <c r="W34" s="239">
        <v>0</v>
      </c>
      <c r="X34" s="239">
        <v>0</v>
      </c>
      <c r="Y34" s="239">
        <v>0</v>
      </c>
      <c r="Z34" s="239">
        <v>0</v>
      </c>
      <c r="AA34" s="1" t="s">
        <v>559</v>
      </c>
    </row>
    <row r="35" spans="1:27" x14ac:dyDescent="0.2">
      <c r="A35">
        <v>639</v>
      </c>
      <c r="B35" t="s">
        <v>526</v>
      </c>
      <c r="C35" t="s">
        <v>120</v>
      </c>
      <c r="D35">
        <v>3</v>
      </c>
      <c r="E35" t="s">
        <v>19</v>
      </c>
      <c r="F35" t="s">
        <v>16</v>
      </c>
      <c r="G35" s="11">
        <v>0</v>
      </c>
      <c r="H35" s="11">
        <v>0</v>
      </c>
      <c r="I35" s="11">
        <v>0</v>
      </c>
      <c r="J35" s="11">
        <v>0</v>
      </c>
      <c r="K35" s="12">
        <v>0</v>
      </c>
      <c r="L35" s="12">
        <v>0</v>
      </c>
      <c r="M35" s="12">
        <v>0</v>
      </c>
      <c r="N35" s="12">
        <v>0</v>
      </c>
      <c r="O35" s="233">
        <v>0</v>
      </c>
      <c r="P35" s="233">
        <v>0</v>
      </c>
      <c r="Q35" s="233">
        <v>0</v>
      </c>
      <c r="R35" s="233">
        <v>0</v>
      </c>
      <c r="S35" s="10">
        <v>0.3</v>
      </c>
      <c r="T35" s="10">
        <v>0.3</v>
      </c>
      <c r="U35" s="10">
        <v>0.3</v>
      </c>
      <c r="V35" s="10">
        <v>0.3</v>
      </c>
      <c r="W35" s="239">
        <v>0.3</v>
      </c>
      <c r="X35" s="239">
        <v>0.3</v>
      </c>
      <c r="Y35" s="239">
        <v>0.3</v>
      </c>
      <c r="Z35" s="239">
        <v>0.3</v>
      </c>
    </row>
    <row r="36" spans="1:27" x14ac:dyDescent="0.2">
      <c r="F36" s="13" t="s">
        <v>27</v>
      </c>
      <c r="G36" s="15">
        <f t="shared" ref="G36:R36" si="0">SUM(G4:G35)</f>
        <v>11.149999999999999</v>
      </c>
      <c r="H36" s="15">
        <f t="shared" si="0"/>
        <v>10.649999999999999</v>
      </c>
      <c r="I36" s="15">
        <f t="shared" si="0"/>
        <v>10.599999999999998</v>
      </c>
      <c r="J36" s="15">
        <f t="shared" si="0"/>
        <v>10.599999999999998</v>
      </c>
      <c r="K36" s="16">
        <f t="shared" si="0"/>
        <v>7.8999999999999995</v>
      </c>
      <c r="L36" s="16">
        <f t="shared" si="0"/>
        <v>7.8999999999999995</v>
      </c>
      <c r="M36" s="16">
        <f t="shared" si="0"/>
        <v>7.6</v>
      </c>
      <c r="N36" s="16">
        <f t="shared" si="0"/>
        <v>7.6</v>
      </c>
      <c r="O36" s="234">
        <f t="shared" si="0"/>
        <v>5.85</v>
      </c>
      <c r="P36" s="234">
        <f t="shared" si="0"/>
        <v>5.85</v>
      </c>
      <c r="Q36" s="234">
        <f t="shared" si="0"/>
        <v>5.85</v>
      </c>
      <c r="R36" s="234">
        <f t="shared" si="0"/>
        <v>5.85</v>
      </c>
      <c r="S36" s="14">
        <f t="shared" ref="S36:Z36" si="1">SUM(S4:S35)</f>
        <v>5.5999999999999988</v>
      </c>
      <c r="T36" s="14">
        <f t="shared" si="1"/>
        <v>5.5999999999999988</v>
      </c>
      <c r="U36" s="14">
        <f t="shared" si="1"/>
        <v>5.5999999999999988</v>
      </c>
      <c r="V36" s="14">
        <f t="shared" si="1"/>
        <v>5.5999999999999988</v>
      </c>
      <c r="W36" s="240">
        <f t="shared" si="1"/>
        <v>5.5999999999999988</v>
      </c>
      <c r="X36" s="240">
        <f t="shared" si="1"/>
        <v>5.5999999999999988</v>
      </c>
      <c r="Y36" s="240">
        <f t="shared" si="1"/>
        <v>5.5999999999999988</v>
      </c>
      <c r="Z36" s="240">
        <f t="shared" si="1"/>
        <v>5.5999999999999988</v>
      </c>
    </row>
    <row r="37" spans="1:27" x14ac:dyDescent="0.2">
      <c r="F37" s="13" t="s">
        <v>28</v>
      </c>
      <c r="G37" s="338">
        <f>SUM(G36,H36,I36,J36)/4</f>
        <v>10.749999999999996</v>
      </c>
      <c r="H37" s="339"/>
      <c r="I37" s="339"/>
      <c r="J37" s="339"/>
      <c r="K37" s="329">
        <f>SUM(K36,L36,M36,N36)/4</f>
        <v>7.75</v>
      </c>
      <c r="L37" s="330"/>
      <c r="M37" s="330"/>
      <c r="N37" s="330"/>
      <c r="O37" s="340">
        <f>SUM(O36,P36,Q36,R36)/4</f>
        <v>5.85</v>
      </c>
      <c r="P37" s="341"/>
      <c r="Q37" s="341"/>
      <c r="R37" s="341"/>
      <c r="S37" s="331">
        <f>SUM(S36,T36,U36,V36)/4</f>
        <v>5.5999999999999988</v>
      </c>
      <c r="T37" s="332"/>
      <c r="U37" s="332"/>
      <c r="V37" s="332"/>
      <c r="W37" s="349">
        <f>SUM(W36,X36,Y36,Z36)/4</f>
        <v>5.5999999999999988</v>
      </c>
      <c r="X37" s="350"/>
      <c r="Y37" s="350"/>
      <c r="Z37" s="350"/>
    </row>
  </sheetData>
  <mergeCells count="16">
    <mergeCell ref="W1:Z1"/>
    <mergeCell ref="W37:Z37"/>
    <mergeCell ref="G1:J1"/>
    <mergeCell ref="K1:N1"/>
    <mergeCell ref="O1:R1"/>
    <mergeCell ref="S1:V1"/>
    <mergeCell ref="G37:J37"/>
    <mergeCell ref="K37:N37"/>
    <mergeCell ref="O37:R37"/>
    <mergeCell ref="S37:V37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F205C-C5FC-C649-8051-23B1757EE15E}">
  <dimension ref="A1:CQ25"/>
  <sheetViews>
    <sheetView zoomScale="150" zoomScaleNormal="15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AB9" sqref="AB9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108</v>
      </c>
      <c r="B4" t="s">
        <v>29</v>
      </c>
      <c r="C4" t="s">
        <v>30</v>
      </c>
      <c r="D4">
        <v>3</v>
      </c>
      <c r="E4" t="s">
        <v>19</v>
      </c>
      <c r="F4" t="s">
        <v>37</v>
      </c>
      <c r="G4" s="11">
        <v>0.4</v>
      </c>
      <c r="H4" s="11">
        <v>0.4</v>
      </c>
      <c r="I4" s="11">
        <v>0.4</v>
      </c>
      <c r="J4" s="11">
        <v>0.4</v>
      </c>
      <c r="K4" s="12">
        <v>0.5</v>
      </c>
      <c r="L4" s="12">
        <v>0.5</v>
      </c>
      <c r="M4" s="12">
        <v>0.5</v>
      </c>
      <c r="N4" s="12">
        <v>0.5</v>
      </c>
      <c r="O4" s="233">
        <v>0.5</v>
      </c>
      <c r="P4" s="233">
        <v>0.5</v>
      </c>
      <c r="Q4" s="233">
        <v>0.5</v>
      </c>
      <c r="R4" s="233">
        <v>0.5</v>
      </c>
      <c r="S4" s="244">
        <v>0.5</v>
      </c>
      <c r="T4" s="244">
        <v>0.5</v>
      </c>
      <c r="U4" s="244">
        <v>0.5</v>
      </c>
      <c r="V4" s="244">
        <v>0.5</v>
      </c>
      <c r="W4" s="239">
        <v>0.5</v>
      </c>
      <c r="X4" s="239">
        <v>0.5</v>
      </c>
      <c r="Y4" s="239">
        <v>0.5</v>
      </c>
      <c r="Z4" s="239">
        <v>0.5</v>
      </c>
      <c r="AA4" s="1" t="s">
        <v>32</v>
      </c>
    </row>
    <row r="5" spans="1:95" x14ac:dyDescent="0.2">
      <c r="A5">
        <v>109</v>
      </c>
      <c r="B5" t="s">
        <v>33</v>
      </c>
      <c r="C5" t="s">
        <v>30</v>
      </c>
      <c r="D5">
        <v>3</v>
      </c>
      <c r="E5" t="s">
        <v>19</v>
      </c>
      <c r="F5" t="s">
        <v>16</v>
      </c>
      <c r="G5" s="11">
        <v>0.2</v>
      </c>
      <c r="H5" s="11">
        <v>0.2</v>
      </c>
      <c r="I5" s="11">
        <v>0.2</v>
      </c>
      <c r="J5" s="11">
        <v>0.2</v>
      </c>
      <c r="K5" s="12">
        <v>0.1</v>
      </c>
      <c r="L5" s="12">
        <v>0.1</v>
      </c>
      <c r="M5" s="12">
        <v>0.1</v>
      </c>
      <c r="N5" s="12">
        <v>0.1</v>
      </c>
      <c r="O5" s="233">
        <v>0.1</v>
      </c>
      <c r="P5" s="233">
        <v>0.1</v>
      </c>
      <c r="Q5" s="233">
        <v>0.1</v>
      </c>
      <c r="R5" s="233">
        <v>0.1</v>
      </c>
      <c r="S5" s="10">
        <v>0.1</v>
      </c>
      <c r="T5" s="10">
        <v>0.1</v>
      </c>
      <c r="U5" s="10">
        <v>0.1</v>
      </c>
      <c r="V5" s="10">
        <v>0.1</v>
      </c>
      <c r="W5" s="239">
        <v>0.1</v>
      </c>
      <c r="X5" s="239">
        <v>0.1</v>
      </c>
      <c r="Y5" s="239">
        <v>0.1</v>
      </c>
      <c r="Z5" s="239">
        <v>0.1</v>
      </c>
      <c r="AA5" s="1" t="s">
        <v>32</v>
      </c>
    </row>
    <row r="6" spans="1:95" x14ac:dyDescent="0.2">
      <c r="A6">
        <v>110</v>
      </c>
      <c r="B6" t="s">
        <v>105</v>
      </c>
      <c r="C6" t="s">
        <v>30</v>
      </c>
      <c r="D6">
        <v>3</v>
      </c>
      <c r="E6" t="s">
        <v>139</v>
      </c>
      <c r="F6" t="s">
        <v>37</v>
      </c>
      <c r="G6" s="11">
        <v>0.25</v>
      </c>
      <c r="H6" s="11">
        <v>0.25</v>
      </c>
      <c r="I6" s="11">
        <v>0.25</v>
      </c>
      <c r="J6" s="11">
        <v>0.25</v>
      </c>
      <c r="K6" s="12">
        <v>0.25</v>
      </c>
      <c r="L6" s="12">
        <v>0.25</v>
      </c>
      <c r="M6" s="12">
        <v>0.25</v>
      </c>
      <c r="N6" s="12">
        <v>0.25</v>
      </c>
      <c r="O6" s="233">
        <v>0.25</v>
      </c>
      <c r="P6" s="233">
        <v>0.25</v>
      </c>
      <c r="Q6" s="233">
        <v>0.25</v>
      </c>
      <c r="R6" s="233">
        <v>0.25</v>
      </c>
      <c r="S6" s="10">
        <v>0.25</v>
      </c>
      <c r="T6" s="10">
        <v>0.25</v>
      </c>
      <c r="U6" s="10">
        <v>0.25</v>
      </c>
      <c r="V6" s="10">
        <v>0.25</v>
      </c>
      <c r="W6" s="239">
        <v>0.25</v>
      </c>
      <c r="X6" s="239">
        <v>0.25</v>
      </c>
      <c r="Y6" s="239">
        <v>0.25</v>
      </c>
      <c r="Z6" s="239">
        <v>0.25</v>
      </c>
    </row>
    <row r="7" spans="1:95" x14ac:dyDescent="0.2">
      <c r="A7">
        <v>111</v>
      </c>
      <c r="B7" t="s">
        <v>87</v>
      </c>
      <c r="C7" t="s">
        <v>88</v>
      </c>
      <c r="D7">
        <v>3</v>
      </c>
      <c r="E7" t="s">
        <v>19</v>
      </c>
      <c r="F7" t="s">
        <v>37</v>
      </c>
      <c r="G7" s="11">
        <v>0.5</v>
      </c>
      <c r="H7" s="11">
        <v>0.5</v>
      </c>
      <c r="I7" s="11">
        <v>0.5</v>
      </c>
      <c r="J7" s="11">
        <v>0.5</v>
      </c>
      <c r="K7" s="12">
        <v>0.4</v>
      </c>
      <c r="L7" s="12">
        <v>0.4</v>
      </c>
      <c r="M7" s="12">
        <v>0.4</v>
      </c>
      <c r="N7" s="12">
        <v>0.4</v>
      </c>
      <c r="O7" s="233">
        <v>0.4</v>
      </c>
      <c r="P7" s="233">
        <v>0.4</v>
      </c>
      <c r="Q7" s="233">
        <v>0.4</v>
      </c>
      <c r="R7" s="233">
        <v>0.4</v>
      </c>
      <c r="S7" s="10">
        <v>0.4</v>
      </c>
      <c r="T7" s="10">
        <v>0.4</v>
      </c>
      <c r="U7" s="10">
        <v>0.4</v>
      </c>
      <c r="V7" s="10">
        <v>0.4</v>
      </c>
      <c r="W7" s="239">
        <v>0.4</v>
      </c>
      <c r="X7" s="239">
        <v>0.4</v>
      </c>
      <c r="Y7" s="239">
        <v>0.4</v>
      </c>
      <c r="Z7" s="239">
        <v>0.4</v>
      </c>
    </row>
    <row r="8" spans="1:95" x14ac:dyDescent="0.2">
      <c r="A8">
        <v>112</v>
      </c>
      <c r="B8" t="s">
        <v>140</v>
      </c>
      <c r="C8" t="s">
        <v>88</v>
      </c>
      <c r="D8">
        <v>3</v>
      </c>
      <c r="E8" t="s">
        <v>19</v>
      </c>
      <c r="F8" t="s">
        <v>37</v>
      </c>
      <c r="G8" s="11">
        <v>0</v>
      </c>
      <c r="H8" s="11">
        <v>0</v>
      </c>
      <c r="I8" s="11">
        <v>0</v>
      </c>
      <c r="J8" s="11">
        <v>0</v>
      </c>
      <c r="K8" s="12">
        <v>0.1</v>
      </c>
      <c r="L8" s="12">
        <v>0.1</v>
      </c>
      <c r="M8" s="12">
        <v>0.1</v>
      </c>
      <c r="N8" s="12">
        <v>0.1</v>
      </c>
      <c r="O8" s="233">
        <v>0.1</v>
      </c>
      <c r="P8" s="233">
        <v>0.1</v>
      </c>
      <c r="Q8" s="233">
        <v>0.1</v>
      </c>
      <c r="R8" s="233">
        <v>0.1</v>
      </c>
      <c r="S8" s="10">
        <v>0.1</v>
      </c>
      <c r="T8" s="10">
        <v>0.1</v>
      </c>
      <c r="U8" s="10">
        <v>0.1</v>
      </c>
      <c r="V8" s="10">
        <v>0.1</v>
      </c>
      <c r="W8" s="239">
        <v>0.1</v>
      </c>
      <c r="X8" s="239">
        <v>0.1</v>
      </c>
      <c r="Y8" s="239">
        <v>0.1</v>
      </c>
      <c r="Z8" s="239">
        <v>0.1</v>
      </c>
    </row>
    <row r="9" spans="1:95" x14ac:dyDescent="0.2">
      <c r="A9">
        <v>113</v>
      </c>
      <c r="B9" t="s">
        <v>141</v>
      </c>
      <c r="C9" t="s">
        <v>88</v>
      </c>
      <c r="D9">
        <v>3</v>
      </c>
      <c r="E9" t="s">
        <v>142</v>
      </c>
      <c r="F9" t="s">
        <v>16</v>
      </c>
      <c r="G9" s="11">
        <v>0.1</v>
      </c>
      <c r="H9" s="11">
        <v>0.1</v>
      </c>
      <c r="I9" s="11">
        <v>0.1</v>
      </c>
      <c r="J9" s="11">
        <v>0.1</v>
      </c>
      <c r="K9" s="12">
        <v>0.1</v>
      </c>
      <c r="L9" s="12">
        <v>0.1</v>
      </c>
      <c r="M9" s="12">
        <v>0.1</v>
      </c>
      <c r="N9" s="12">
        <v>0.1</v>
      </c>
      <c r="O9" s="233">
        <v>0.1</v>
      </c>
      <c r="P9" s="233">
        <v>0.1</v>
      </c>
      <c r="Q9" s="233">
        <v>0.1</v>
      </c>
      <c r="R9" s="233">
        <v>0.1</v>
      </c>
      <c r="S9" s="10">
        <v>0.1</v>
      </c>
      <c r="T9" s="10">
        <v>0.1</v>
      </c>
      <c r="U9" s="10">
        <v>0.1</v>
      </c>
      <c r="V9" s="10">
        <v>0.1</v>
      </c>
      <c r="W9" s="239">
        <v>0.05</v>
      </c>
      <c r="X9" s="239">
        <v>0.05</v>
      </c>
      <c r="Y9" s="239">
        <v>0.05</v>
      </c>
      <c r="Z9" s="239">
        <v>0.05</v>
      </c>
    </row>
    <row r="10" spans="1:95" x14ac:dyDescent="0.2">
      <c r="A10">
        <v>114</v>
      </c>
      <c r="B10" t="s">
        <v>143</v>
      </c>
      <c r="C10" t="s">
        <v>88</v>
      </c>
      <c r="D10">
        <v>3</v>
      </c>
      <c r="E10" t="s">
        <v>142</v>
      </c>
      <c r="F10" t="s">
        <v>16</v>
      </c>
      <c r="G10" s="11">
        <v>0.1</v>
      </c>
      <c r="H10" s="11">
        <v>0.1</v>
      </c>
      <c r="I10" s="11">
        <v>0.1</v>
      </c>
      <c r="J10" s="11">
        <v>0.1</v>
      </c>
      <c r="K10" s="12">
        <v>0.1</v>
      </c>
      <c r="L10" s="12">
        <v>0.1</v>
      </c>
      <c r="M10" s="12">
        <v>0.1</v>
      </c>
      <c r="N10" s="12">
        <v>0.1</v>
      </c>
      <c r="O10" s="233">
        <v>0.1</v>
      </c>
      <c r="P10" s="233">
        <v>0.1</v>
      </c>
      <c r="Q10" s="233">
        <v>0.1</v>
      </c>
      <c r="R10" s="233">
        <v>0.1</v>
      </c>
      <c r="S10" s="10">
        <v>0.1</v>
      </c>
      <c r="T10" s="10">
        <v>0.1</v>
      </c>
      <c r="U10" s="10">
        <v>0.1</v>
      </c>
      <c r="V10" s="10">
        <v>0.1</v>
      </c>
      <c r="W10" s="239">
        <v>0.05</v>
      </c>
      <c r="X10" s="239">
        <v>0.05</v>
      </c>
      <c r="Y10" s="239">
        <v>0.05</v>
      </c>
      <c r="Z10" s="239">
        <v>0.05</v>
      </c>
    </row>
    <row r="11" spans="1:95" x14ac:dyDescent="0.2">
      <c r="A11">
        <v>115</v>
      </c>
      <c r="B11" t="s">
        <v>144</v>
      </c>
      <c r="C11" t="s">
        <v>88</v>
      </c>
      <c r="D11">
        <v>3</v>
      </c>
      <c r="E11" t="s">
        <v>142</v>
      </c>
      <c r="F11" t="s">
        <v>16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2">
        <v>0</v>
      </c>
      <c r="M11" s="12">
        <v>0</v>
      </c>
      <c r="N11" s="12">
        <v>0</v>
      </c>
      <c r="O11" s="233">
        <v>0</v>
      </c>
      <c r="P11" s="233">
        <v>0</v>
      </c>
      <c r="Q11" s="233">
        <v>0</v>
      </c>
      <c r="R11" s="233">
        <v>0</v>
      </c>
      <c r="S11" s="10">
        <v>0</v>
      </c>
      <c r="T11" s="10">
        <v>0</v>
      </c>
      <c r="U11" s="10">
        <v>0</v>
      </c>
      <c r="V11" s="10">
        <v>0</v>
      </c>
      <c r="W11" s="239">
        <v>0</v>
      </c>
      <c r="X11" s="239">
        <v>0</v>
      </c>
      <c r="Y11" s="239">
        <v>0</v>
      </c>
      <c r="Z11" s="239">
        <v>0</v>
      </c>
      <c r="AA11" s="1" t="s">
        <v>559</v>
      </c>
    </row>
    <row r="12" spans="1:95" x14ac:dyDescent="0.2">
      <c r="A12">
        <v>116</v>
      </c>
      <c r="B12" t="s">
        <v>145</v>
      </c>
      <c r="C12" t="s">
        <v>88</v>
      </c>
      <c r="D12">
        <v>3</v>
      </c>
      <c r="E12" t="s">
        <v>146</v>
      </c>
      <c r="F12" t="s">
        <v>16</v>
      </c>
      <c r="G12" s="11">
        <v>0</v>
      </c>
      <c r="H12" s="11">
        <v>0</v>
      </c>
      <c r="I12" s="11">
        <v>0</v>
      </c>
      <c r="J12" s="11">
        <v>0</v>
      </c>
      <c r="K12" s="12">
        <v>0</v>
      </c>
      <c r="L12" s="12">
        <v>0</v>
      </c>
      <c r="M12" s="12">
        <v>0</v>
      </c>
      <c r="N12" s="12">
        <v>0</v>
      </c>
      <c r="O12" s="233">
        <v>0</v>
      </c>
      <c r="P12" s="233">
        <v>0</v>
      </c>
      <c r="Q12" s="233">
        <v>0</v>
      </c>
      <c r="R12" s="233">
        <v>0</v>
      </c>
      <c r="S12" s="10">
        <v>0</v>
      </c>
      <c r="T12" s="10">
        <v>0</v>
      </c>
      <c r="U12" s="10">
        <v>0</v>
      </c>
      <c r="V12" s="10">
        <v>0</v>
      </c>
      <c r="W12" s="239">
        <v>0</v>
      </c>
      <c r="X12" s="239">
        <v>0</v>
      </c>
      <c r="Y12" s="239">
        <v>0</v>
      </c>
      <c r="Z12" s="239">
        <v>0</v>
      </c>
      <c r="AA12" s="1" t="s">
        <v>559</v>
      </c>
    </row>
    <row r="13" spans="1:95" x14ac:dyDescent="0.2">
      <c r="A13">
        <v>117</v>
      </c>
      <c r="B13" t="s">
        <v>43</v>
      </c>
      <c r="C13" t="s">
        <v>88</v>
      </c>
      <c r="D13">
        <v>3</v>
      </c>
      <c r="E13" t="s">
        <v>19</v>
      </c>
      <c r="F13" t="s">
        <v>16</v>
      </c>
      <c r="G13" s="11">
        <v>0.2</v>
      </c>
      <c r="H13" s="11">
        <v>0.2</v>
      </c>
      <c r="I13" s="11">
        <v>0.25</v>
      </c>
      <c r="J13" s="11">
        <v>0.25</v>
      </c>
      <c r="K13" s="12">
        <v>0.25</v>
      </c>
      <c r="L13" s="12">
        <v>0.2</v>
      </c>
      <c r="M13" s="12">
        <v>0.2</v>
      </c>
      <c r="N13" s="12">
        <v>0.2</v>
      </c>
      <c r="O13" s="233">
        <v>0.1</v>
      </c>
      <c r="P13" s="233">
        <v>0.1</v>
      </c>
      <c r="Q13" s="233">
        <v>0.1</v>
      </c>
      <c r="R13" s="233">
        <v>0.1</v>
      </c>
      <c r="S13" s="10">
        <v>0.1</v>
      </c>
      <c r="T13" s="10">
        <v>0.1</v>
      </c>
      <c r="U13" s="10">
        <v>0.1</v>
      </c>
      <c r="V13" s="10">
        <v>0.1</v>
      </c>
      <c r="W13" s="239">
        <v>0.1</v>
      </c>
      <c r="X13" s="239">
        <v>0.1</v>
      </c>
      <c r="Y13" s="239">
        <v>0.1</v>
      </c>
      <c r="Z13" s="239">
        <v>0.1</v>
      </c>
    </row>
    <row r="14" spans="1:95" x14ac:dyDescent="0.2">
      <c r="A14">
        <v>118</v>
      </c>
      <c r="B14" t="s">
        <v>147</v>
      </c>
      <c r="C14" t="s">
        <v>88</v>
      </c>
      <c r="D14">
        <v>3</v>
      </c>
      <c r="E14" t="s">
        <v>19</v>
      </c>
      <c r="F14" t="s">
        <v>16</v>
      </c>
      <c r="G14" s="11">
        <v>0.1</v>
      </c>
      <c r="H14" s="11">
        <v>0.3</v>
      </c>
      <c r="I14" s="11">
        <v>0.3</v>
      </c>
      <c r="J14" s="11">
        <v>0.05</v>
      </c>
      <c r="K14" s="12">
        <v>0.2</v>
      </c>
      <c r="L14" s="12">
        <v>0.2</v>
      </c>
      <c r="M14" s="12">
        <v>0.2</v>
      </c>
      <c r="N14" s="12">
        <v>0.1</v>
      </c>
      <c r="O14" s="233">
        <v>0.1</v>
      </c>
      <c r="P14" s="233">
        <v>0.1</v>
      </c>
      <c r="Q14" s="233">
        <v>0.1</v>
      </c>
      <c r="R14" s="233">
        <v>0.1</v>
      </c>
      <c r="S14" s="10">
        <v>0.1</v>
      </c>
      <c r="T14" s="10">
        <v>0.1</v>
      </c>
      <c r="U14" s="10">
        <v>0.1</v>
      </c>
      <c r="V14" s="10">
        <v>0.1</v>
      </c>
      <c r="W14" s="239">
        <v>0.1</v>
      </c>
      <c r="X14" s="239">
        <v>0.1</v>
      </c>
      <c r="Y14" s="239">
        <v>0.1</v>
      </c>
      <c r="Z14" s="239">
        <v>0.1</v>
      </c>
    </row>
    <row r="15" spans="1:95" x14ac:dyDescent="0.2">
      <c r="A15">
        <v>119</v>
      </c>
      <c r="B15" t="s">
        <v>148</v>
      </c>
      <c r="C15" t="s">
        <v>88</v>
      </c>
      <c r="D15">
        <v>3</v>
      </c>
      <c r="E15" t="s">
        <v>19</v>
      </c>
      <c r="F15" t="s">
        <v>37</v>
      </c>
      <c r="G15" s="11">
        <v>0.1</v>
      </c>
      <c r="H15" s="11">
        <v>0.1</v>
      </c>
      <c r="I15" s="11">
        <v>0.1</v>
      </c>
      <c r="J15" s="11">
        <v>0.1</v>
      </c>
      <c r="K15" s="12">
        <v>0.1</v>
      </c>
      <c r="L15" s="12">
        <v>0.1</v>
      </c>
      <c r="M15" s="12">
        <v>0.1</v>
      </c>
      <c r="N15" s="12">
        <v>0.1</v>
      </c>
      <c r="O15" s="233">
        <v>0</v>
      </c>
      <c r="P15" s="233">
        <v>0</v>
      </c>
      <c r="Q15" s="233">
        <v>0</v>
      </c>
      <c r="R15" s="233">
        <v>0</v>
      </c>
      <c r="S15" s="10">
        <v>0</v>
      </c>
      <c r="T15" s="10">
        <v>0</v>
      </c>
      <c r="U15" s="10">
        <v>0</v>
      </c>
      <c r="V15" s="10">
        <v>0</v>
      </c>
      <c r="W15" s="239">
        <v>0</v>
      </c>
      <c r="X15" s="239">
        <v>0</v>
      </c>
      <c r="Y15" s="239">
        <v>0</v>
      </c>
      <c r="Z15" s="239">
        <v>0</v>
      </c>
      <c r="AA15" s="1" t="s">
        <v>559</v>
      </c>
    </row>
    <row r="16" spans="1:95" x14ac:dyDescent="0.2">
      <c r="A16">
        <v>120</v>
      </c>
      <c r="B16" t="s">
        <v>149</v>
      </c>
      <c r="C16" t="s">
        <v>80</v>
      </c>
      <c r="D16">
        <v>3</v>
      </c>
      <c r="E16" t="s">
        <v>19</v>
      </c>
      <c r="F16" t="s">
        <v>16</v>
      </c>
      <c r="G16" s="11">
        <v>0.1</v>
      </c>
      <c r="H16" s="11">
        <v>0.1</v>
      </c>
      <c r="I16" s="11">
        <v>0.1</v>
      </c>
      <c r="J16" s="11">
        <v>0.1</v>
      </c>
      <c r="K16" s="12">
        <v>0.1</v>
      </c>
      <c r="L16" s="12">
        <v>0.1</v>
      </c>
      <c r="M16" s="12">
        <v>0.1</v>
      </c>
      <c r="N16" s="12">
        <v>0.1</v>
      </c>
      <c r="O16" s="233">
        <v>0.1</v>
      </c>
      <c r="P16" s="233">
        <v>0.1</v>
      </c>
      <c r="Q16" s="233">
        <v>0.1</v>
      </c>
      <c r="R16" s="233">
        <v>0.1</v>
      </c>
      <c r="S16" s="10">
        <v>0.1</v>
      </c>
      <c r="T16" s="10">
        <v>0.1</v>
      </c>
      <c r="U16" s="10">
        <v>0.1</v>
      </c>
      <c r="V16" s="10">
        <v>0.1</v>
      </c>
      <c r="W16" s="239">
        <v>0.05</v>
      </c>
      <c r="X16" s="239">
        <v>0.05</v>
      </c>
      <c r="Y16" s="239">
        <v>0.05</v>
      </c>
      <c r="Z16" s="239">
        <v>0.05</v>
      </c>
    </row>
    <row r="17" spans="1:27" x14ac:dyDescent="0.2">
      <c r="A17">
        <v>121</v>
      </c>
      <c r="B17" t="s">
        <v>150</v>
      </c>
      <c r="C17" t="s">
        <v>80</v>
      </c>
      <c r="D17">
        <v>3</v>
      </c>
      <c r="E17" t="s">
        <v>19</v>
      </c>
      <c r="F17" t="s">
        <v>16</v>
      </c>
      <c r="G17" s="11">
        <v>0.2</v>
      </c>
      <c r="H17" s="11">
        <v>0.2</v>
      </c>
      <c r="I17" s="11">
        <v>0.2</v>
      </c>
      <c r="J17" s="11">
        <v>0.2</v>
      </c>
      <c r="K17" s="12">
        <v>0.2</v>
      </c>
      <c r="L17" s="12">
        <v>0.2</v>
      </c>
      <c r="M17" s="12">
        <v>0.2</v>
      </c>
      <c r="N17" s="12">
        <v>0.2</v>
      </c>
      <c r="O17" s="233">
        <v>0.1</v>
      </c>
      <c r="P17" s="233">
        <v>0.1</v>
      </c>
      <c r="Q17" s="233">
        <v>0.1</v>
      </c>
      <c r="R17" s="233">
        <v>0.1</v>
      </c>
      <c r="S17" s="10">
        <v>0.1</v>
      </c>
      <c r="T17" s="10">
        <v>0.1</v>
      </c>
      <c r="U17" s="10">
        <v>0.1</v>
      </c>
      <c r="V17" s="10">
        <v>0.1</v>
      </c>
      <c r="W17" s="239">
        <v>0.05</v>
      </c>
      <c r="X17" s="239">
        <v>0.05</v>
      </c>
      <c r="Y17" s="239">
        <v>0.05</v>
      </c>
      <c r="Z17" s="239">
        <v>0.05</v>
      </c>
    </row>
    <row r="18" spans="1:27" x14ac:dyDescent="0.2">
      <c r="A18">
        <v>122</v>
      </c>
      <c r="B18" t="s">
        <v>106</v>
      </c>
      <c r="C18" t="s">
        <v>80</v>
      </c>
      <c r="D18">
        <v>3</v>
      </c>
      <c r="E18" t="s">
        <v>19</v>
      </c>
      <c r="F18" t="s">
        <v>16</v>
      </c>
      <c r="G18" s="11">
        <v>0.1</v>
      </c>
      <c r="H18" s="11">
        <v>0.1</v>
      </c>
      <c r="I18" s="11">
        <v>0.1</v>
      </c>
      <c r="J18" s="11">
        <v>0.1</v>
      </c>
      <c r="K18" s="12">
        <v>0.25</v>
      </c>
      <c r="L18" s="12">
        <v>0.25</v>
      </c>
      <c r="M18" s="12">
        <v>0.25</v>
      </c>
      <c r="N18" s="12">
        <v>0.2</v>
      </c>
      <c r="O18" s="233">
        <v>0.2</v>
      </c>
      <c r="P18" s="233">
        <v>0.2</v>
      </c>
      <c r="Q18" s="233">
        <v>0.1</v>
      </c>
      <c r="R18" s="233">
        <v>0.1</v>
      </c>
      <c r="S18" s="10">
        <v>0.1</v>
      </c>
      <c r="T18" s="10">
        <v>0.1</v>
      </c>
      <c r="U18" s="10">
        <v>0.1</v>
      </c>
      <c r="V18" s="10">
        <v>0.1</v>
      </c>
      <c r="W18" s="239">
        <v>0.05</v>
      </c>
      <c r="X18" s="239">
        <v>0.05</v>
      </c>
      <c r="Y18" s="239">
        <v>0.05</v>
      </c>
      <c r="Z18" s="239">
        <v>0.05</v>
      </c>
    </row>
    <row r="19" spans="1:27" x14ac:dyDescent="0.2">
      <c r="A19">
        <v>123</v>
      </c>
      <c r="B19" t="s">
        <v>151</v>
      </c>
      <c r="C19" t="s">
        <v>80</v>
      </c>
      <c r="D19">
        <v>3</v>
      </c>
      <c r="E19" t="s">
        <v>19</v>
      </c>
      <c r="F19" t="s">
        <v>16</v>
      </c>
      <c r="G19" s="11">
        <v>0</v>
      </c>
      <c r="H19" s="11">
        <v>0</v>
      </c>
      <c r="I19" s="11">
        <v>0</v>
      </c>
      <c r="J19" s="11">
        <v>0</v>
      </c>
      <c r="K19" s="12">
        <v>0</v>
      </c>
      <c r="L19" s="12">
        <v>0</v>
      </c>
      <c r="M19" s="12">
        <v>0</v>
      </c>
      <c r="N19" s="12">
        <v>0</v>
      </c>
      <c r="O19" s="233">
        <v>0</v>
      </c>
      <c r="P19" s="233">
        <v>0</v>
      </c>
      <c r="Q19" s="233">
        <v>0</v>
      </c>
      <c r="R19" s="233">
        <v>0</v>
      </c>
      <c r="S19" s="10">
        <v>0</v>
      </c>
      <c r="T19" s="10">
        <v>0</v>
      </c>
      <c r="U19" s="10">
        <v>0</v>
      </c>
      <c r="V19" s="10">
        <v>0</v>
      </c>
      <c r="W19" s="239">
        <v>0</v>
      </c>
      <c r="X19" s="239">
        <v>0</v>
      </c>
      <c r="Y19" s="239">
        <v>0</v>
      </c>
      <c r="Z19" s="239">
        <v>0</v>
      </c>
      <c r="AA19" s="1" t="s">
        <v>559</v>
      </c>
    </row>
    <row r="20" spans="1:27" x14ac:dyDescent="0.2">
      <c r="A20">
        <v>124</v>
      </c>
      <c r="B20" t="s">
        <v>152</v>
      </c>
      <c r="C20" t="s">
        <v>80</v>
      </c>
      <c r="D20">
        <v>3</v>
      </c>
      <c r="E20" t="s">
        <v>19</v>
      </c>
      <c r="F20" t="s">
        <v>16</v>
      </c>
      <c r="G20" s="11">
        <v>0.1</v>
      </c>
      <c r="H20" s="11">
        <v>0.1</v>
      </c>
      <c r="I20" s="11">
        <v>0.1</v>
      </c>
      <c r="J20" s="11">
        <v>0.1</v>
      </c>
      <c r="K20" s="12">
        <v>0.1</v>
      </c>
      <c r="L20" s="12">
        <v>0.1</v>
      </c>
      <c r="M20" s="12">
        <v>0.1</v>
      </c>
      <c r="N20" s="12">
        <v>0.1</v>
      </c>
      <c r="O20" s="233">
        <v>0.1</v>
      </c>
      <c r="P20" s="233">
        <v>0.1</v>
      </c>
      <c r="Q20" s="233">
        <v>0.1</v>
      </c>
      <c r="R20" s="233">
        <v>0.1</v>
      </c>
      <c r="S20" s="10">
        <v>0</v>
      </c>
      <c r="T20" s="10">
        <v>0</v>
      </c>
      <c r="U20" s="10">
        <v>0</v>
      </c>
      <c r="V20" s="10">
        <v>0</v>
      </c>
      <c r="W20" s="239">
        <v>0</v>
      </c>
      <c r="X20" s="239">
        <v>0</v>
      </c>
      <c r="Y20" s="239">
        <v>0</v>
      </c>
      <c r="Z20" s="239">
        <v>0</v>
      </c>
      <c r="AA20" s="1" t="s">
        <v>559</v>
      </c>
    </row>
    <row r="21" spans="1:27" x14ac:dyDescent="0.2">
      <c r="A21">
        <v>125</v>
      </c>
      <c r="B21" t="s">
        <v>153</v>
      </c>
      <c r="C21" t="s">
        <v>80</v>
      </c>
      <c r="D21">
        <v>3</v>
      </c>
      <c r="E21" t="s">
        <v>19</v>
      </c>
      <c r="F21" t="s">
        <v>16</v>
      </c>
      <c r="G21" s="11">
        <v>0.1</v>
      </c>
      <c r="H21" s="11">
        <v>0.1</v>
      </c>
      <c r="I21" s="11">
        <v>0.1</v>
      </c>
      <c r="J21" s="11">
        <v>0.1</v>
      </c>
      <c r="K21" s="12">
        <v>0.3</v>
      </c>
      <c r="L21" s="12">
        <v>0.3</v>
      </c>
      <c r="M21" s="12">
        <v>0.2</v>
      </c>
      <c r="N21" s="12">
        <v>0.2</v>
      </c>
      <c r="O21" s="233">
        <v>0.2</v>
      </c>
      <c r="P21" s="233">
        <v>0.2</v>
      </c>
      <c r="Q21" s="233">
        <v>0.1</v>
      </c>
      <c r="R21" s="233">
        <v>0.1</v>
      </c>
      <c r="S21" s="10">
        <v>0.1</v>
      </c>
      <c r="T21" s="10">
        <v>0.1</v>
      </c>
      <c r="U21" s="10">
        <v>0.1</v>
      </c>
      <c r="V21" s="10">
        <v>0.1</v>
      </c>
      <c r="W21" s="239">
        <v>0.05</v>
      </c>
      <c r="X21" s="239">
        <v>0.05</v>
      </c>
      <c r="Y21" s="239">
        <v>0.05</v>
      </c>
      <c r="Z21" s="239">
        <v>0.05</v>
      </c>
    </row>
    <row r="22" spans="1:27" x14ac:dyDescent="0.2">
      <c r="A22">
        <v>126</v>
      </c>
      <c r="B22" t="s">
        <v>154</v>
      </c>
      <c r="C22" t="s">
        <v>80</v>
      </c>
      <c r="D22">
        <v>3</v>
      </c>
      <c r="E22" t="s">
        <v>19</v>
      </c>
      <c r="F22" t="s">
        <v>16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2">
        <v>0</v>
      </c>
      <c r="M22" s="12">
        <v>0</v>
      </c>
      <c r="N22" s="12">
        <v>0</v>
      </c>
      <c r="O22" s="233">
        <v>0</v>
      </c>
      <c r="P22" s="233">
        <v>0</v>
      </c>
      <c r="Q22" s="233">
        <v>0</v>
      </c>
      <c r="R22" s="233">
        <v>0</v>
      </c>
      <c r="S22" s="10">
        <v>0.1</v>
      </c>
      <c r="T22" s="10">
        <v>0.1</v>
      </c>
      <c r="U22" s="10">
        <v>0.1</v>
      </c>
      <c r="V22" s="10">
        <v>0.1</v>
      </c>
      <c r="W22" s="239">
        <v>0.05</v>
      </c>
      <c r="X22" s="239">
        <v>0.05</v>
      </c>
      <c r="Y22" s="239">
        <v>0.05</v>
      </c>
      <c r="Z22" s="239">
        <v>0.05</v>
      </c>
    </row>
    <row r="23" spans="1:27" x14ac:dyDescent="0.2">
      <c r="A23">
        <v>127</v>
      </c>
      <c r="B23" t="s">
        <v>155</v>
      </c>
      <c r="C23" t="s">
        <v>156</v>
      </c>
      <c r="D23">
        <v>3</v>
      </c>
      <c r="E23" t="s">
        <v>10</v>
      </c>
      <c r="F23" t="s">
        <v>37</v>
      </c>
      <c r="G23" s="11">
        <v>0.5</v>
      </c>
      <c r="H23" s="11">
        <v>0.5</v>
      </c>
      <c r="I23" s="11">
        <v>0.5</v>
      </c>
      <c r="J23" s="11">
        <v>0</v>
      </c>
      <c r="K23" s="12">
        <v>0.5</v>
      </c>
      <c r="L23" s="12">
        <v>0.3</v>
      </c>
      <c r="M23" s="12">
        <v>0</v>
      </c>
      <c r="N23" s="12">
        <v>0</v>
      </c>
      <c r="O23" s="233">
        <v>0.2</v>
      </c>
      <c r="P23" s="233">
        <v>0.2</v>
      </c>
      <c r="Q23" s="233">
        <v>0</v>
      </c>
      <c r="R23" s="233">
        <v>0</v>
      </c>
      <c r="S23" s="10">
        <v>0</v>
      </c>
      <c r="T23" s="10">
        <v>0</v>
      </c>
      <c r="U23" s="10">
        <v>0</v>
      </c>
      <c r="V23" s="10">
        <v>0</v>
      </c>
      <c r="W23" s="239">
        <v>0</v>
      </c>
      <c r="X23" s="239">
        <v>0</v>
      </c>
      <c r="Y23" s="239">
        <v>0</v>
      </c>
      <c r="Z23" s="239">
        <v>0</v>
      </c>
      <c r="AA23" s="1" t="s">
        <v>559</v>
      </c>
    </row>
    <row r="24" spans="1:27" x14ac:dyDescent="0.2">
      <c r="F24" s="13" t="s">
        <v>27</v>
      </c>
      <c r="G24" s="15">
        <f t="shared" ref="G24:R24" si="0">SUM(G4:G23)</f>
        <v>3.0500000000000007</v>
      </c>
      <c r="H24" s="15">
        <f t="shared" si="0"/>
        <v>3.2500000000000009</v>
      </c>
      <c r="I24" s="15">
        <f t="shared" si="0"/>
        <v>3.3000000000000007</v>
      </c>
      <c r="J24" s="15">
        <f t="shared" si="0"/>
        <v>2.5500000000000007</v>
      </c>
      <c r="K24" s="16">
        <f t="shared" si="0"/>
        <v>3.5500000000000007</v>
      </c>
      <c r="L24" s="16">
        <f t="shared" si="0"/>
        <v>3.3000000000000003</v>
      </c>
      <c r="M24" s="16">
        <f t="shared" si="0"/>
        <v>2.9000000000000008</v>
      </c>
      <c r="N24" s="16">
        <f t="shared" si="0"/>
        <v>2.7500000000000009</v>
      </c>
      <c r="O24" s="234">
        <f t="shared" si="0"/>
        <v>2.6500000000000012</v>
      </c>
      <c r="P24" s="234">
        <f t="shared" si="0"/>
        <v>2.6500000000000012</v>
      </c>
      <c r="Q24" s="234">
        <f t="shared" si="0"/>
        <v>2.2500000000000009</v>
      </c>
      <c r="R24" s="234">
        <f t="shared" si="0"/>
        <v>2.2500000000000009</v>
      </c>
      <c r="S24" s="14">
        <f t="shared" ref="S24:Z24" si="1">SUM(S4:S23)</f>
        <v>2.2500000000000009</v>
      </c>
      <c r="T24" s="14">
        <f t="shared" si="1"/>
        <v>2.2500000000000009</v>
      </c>
      <c r="U24" s="14">
        <f t="shared" si="1"/>
        <v>2.2500000000000009</v>
      </c>
      <c r="V24" s="14">
        <f t="shared" si="1"/>
        <v>2.2500000000000009</v>
      </c>
      <c r="W24" s="240">
        <f t="shared" si="1"/>
        <v>1.9000000000000006</v>
      </c>
      <c r="X24" s="240">
        <f t="shared" si="1"/>
        <v>1.9000000000000006</v>
      </c>
      <c r="Y24" s="240">
        <f t="shared" si="1"/>
        <v>1.9000000000000006</v>
      </c>
      <c r="Z24" s="240">
        <f t="shared" si="1"/>
        <v>1.9000000000000006</v>
      </c>
    </row>
    <row r="25" spans="1:27" x14ac:dyDescent="0.2">
      <c r="F25" s="13" t="s">
        <v>28</v>
      </c>
      <c r="G25" s="338">
        <f>SUM(G24,H24,I24,J24)/4</f>
        <v>3.0375000000000005</v>
      </c>
      <c r="H25" s="339"/>
      <c r="I25" s="339"/>
      <c r="J25" s="339"/>
      <c r="K25" s="329">
        <f>SUM(K24,L24,M24,N24)/4</f>
        <v>3.1250000000000009</v>
      </c>
      <c r="L25" s="330"/>
      <c r="M25" s="330"/>
      <c r="N25" s="330"/>
      <c r="O25" s="340">
        <f>SUM(O24,P24,Q24,R24)/4</f>
        <v>2.4500000000000011</v>
      </c>
      <c r="P25" s="341"/>
      <c r="Q25" s="341"/>
      <c r="R25" s="341"/>
      <c r="S25" s="331">
        <f>SUM(S24,T24,U24,V24)/4</f>
        <v>2.2500000000000009</v>
      </c>
      <c r="T25" s="332"/>
      <c r="U25" s="332"/>
      <c r="V25" s="332"/>
      <c r="W25" s="349">
        <f>SUM(W24,X24,Y24,Z24)/4</f>
        <v>1.9000000000000006</v>
      </c>
      <c r="X25" s="350"/>
      <c r="Y25" s="350"/>
      <c r="Z25" s="350"/>
    </row>
  </sheetData>
  <mergeCells count="16">
    <mergeCell ref="W1:Z1"/>
    <mergeCell ref="W25:Z25"/>
    <mergeCell ref="F1:F2"/>
    <mergeCell ref="S1:V1"/>
    <mergeCell ref="S25:V25"/>
    <mergeCell ref="G1:J1"/>
    <mergeCell ref="K1:N1"/>
    <mergeCell ref="O1:R1"/>
    <mergeCell ref="G25:J25"/>
    <mergeCell ref="K25:N25"/>
    <mergeCell ref="O25:R25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FA06-A550-9E40-806A-DC015F07F906}">
  <dimension ref="A1:CQ31"/>
  <sheetViews>
    <sheetView topLeftCell="A2" zoomScale="150" zoomScaleNormal="150" workbookViewId="0">
      <selection activeCell="W6" sqref="W6:Z29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128</v>
      </c>
      <c r="B4" t="s">
        <v>29</v>
      </c>
      <c r="C4" t="s">
        <v>30</v>
      </c>
      <c r="D4">
        <v>3</v>
      </c>
      <c r="E4" t="s">
        <v>19</v>
      </c>
      <c r="F4" t="s">
        <v>16</v>
      </c>
      <c r="G4" s="11">
        <v>0.5</v>
      </c>
      <c r="H4" s="11">
        <v>0.5</v>
      </c>
      <c r="I4" s="11">
        <v>0.5</v>
      </c>
      <c r="J4" s="11">
        <v>0.5</v>
      </c>
      <c r="K4" s="12">
        <v>0.5</v>
      </c>
      <c r="L4" s="12">
        <v>0.5</v>
      </c>
      <c r="M4" s="12">
        <v>0.5</v>
      </c>
      <c r="N4" s="12">
        <v>0.5</v>
      </c>
      <c r="O4" s="233">
        <v>0.5</v>
      </c>
      <c r="P4" s="233">
        <v>0.5</v>
      </c>
      <c r="Q4" s="233">
        <v>0.5</v>
      </c>
      <c r="R4" s="233">
        <v>0.5</v>
      </c>
      <c r="S4" s="10">
        <v>0.5</v>
      </c>
      <c r="T4" s="10">
        <v>0.5</v>
      </c>
      <c r="U4" s="10">
        <v>0.5</v>
      </c>
      <c r="V4" s="10">
        <v>0.5</v>
      </c>
      <c r="W4" s="239">
        <v>0.5</v>
      </c>
      <c r="X4" s="239">
        <v>0.5</v>
      </c>
      <c r="Y4" s="239">
        <v>0.5</v>
      </c>
      <c r="Z4" s="239">
        <v>0.5</v>
      </c>
      <c r="AA4" s="1" t="s">
        <v>32</v>
      </c>
    </row>
    <row r="5" spans="1:95" x14ac:dyDescent="0.2">
      <c r="A5">
        <v>129</v>
      </c>
      <c r="B5" t="s">
        <v>33</v>
      </c>
      <c r="C5" t="s">
        <v>30</v>
      </c>
      <c r="D5">
        <v>3</v>
      </c>
      <c r="E5" t="s">
        <v>19</v>
      </c>
      <c r="F5" t="s">
        <v>16</v>
      </c>
      <c r="G5" s="11">
        <v>0.2</v>
      </c>
      <c r="H5" s="11">
        <v>0.2</v>
      </c>
      <c r="I5" s="11">
        <v>0.2</v>
      </c>
      <c r="J5" s="11">
        <v>0.2</v>
      </c>
      <c r="K5" s="12">
        <v>0.2</v>
      </c>
      <c r="L5" s="12">
        <v>0.2</v>
      </c>
      <c r="M5" s="12">
        <v>0.2</v>
      </c>
      <c r="N5" s="12">
        <v>0.2</v>
      </c>
      <c r="O5" s="233">
        <v>0.2</v>
      </c>
      <c r="P5" s="233">
        <v>0.2</v>
      </c>
      <c r="Q5" s="233">
        <v>0.2</v>
      </c>
      <c r="R5" s="233">
        <v>0.2</v>
      </c>
      <c r="S5" s="10">
        <v>0.2</v>
      </c>
      <c r="T5" s="10">
        <v>0.2</v>
      </c>
      <c r="U5" s="10">
        <v>0.2</v>
      </c>
      <c r="V5" s="10">
        <v>0.2</v>
      </c>
      <c r="W5" s="239">
        <v>0.2</v>
      </c>
      <c r="X5" s="239">
        <v>0.2</v>
      </c>
      <c r="Y5" s="239">
        <v>0.2</v>
      </c>
      <c r="Z5" s="239">
        <v>0.2</v>
      </c>
      <c r="AA5" s="1" t="s">
        <v>32</v>
      </c>
    </row>
    <row r="6" spans="1:95" x14ac:dyDescent="0.2">
      <c r="A6">
        <v>632</v>
      </c>
      <c r="B6" t="s">
        <v>478</v>
      </c>
      <c r="C6" t="s">
        <v>80</v>
      </c>
      <c r="D6">
        <v>3</v>
      </c>
      <c r="E6" t="s">
        <v>19</v>
      </c>
      <c r="F6" t="s">
        <v>16</v>
      </c>
      <c r="G6" s="11">
        <v>0</v>
      </c>
      <c r="H6" s="11">
        <v>0</v>
      </c>
      <c r="I6" s="11">
        <v>0</v>
      </c>
      <c r="J6" s="11">
        <v>0</v>
      </c>
      <c r="K6" s="12">
        <v>0</v>
      </c>
      <c r="L6" s="12">
        <v>0</v>
      </c>
      <c r="M6" s="12">
        <v>0</v>
      </c>
      <c r="N6" s="12">
        <v>0</v>
      </c>
      <c r="O6" s="233">
        <v>0</v>
      </c>
      <c r="P6" s="233">
        <v>0</v>
      </c>
      <c r="Q6" s="233">
        <v>0</v>
      </c>
      <c r="R6" s="233">
        <v>0</v>
      </c>
      <c r="S6" s="10">
        <v>1</v>
      </c>
      <c r="T6" s="10">
        <v>1</v>
      </c>
      <c r="U6" s="10">
        <v>1</v>
      </c>
      <c r="V6" s="10">
        <v>1</v>
      </c>
      <c r="W6" s="239">
        <v>1</v>
      </c>
      <c r="X6" s="239">
        <v>1</v>
      </c>
      <c r="Y6" s="239">
        <v>1</v>
      </c>
      <c r="Z6" s="239">
        <v>1</v>
      </c>
    </row>
    <row r="7" spans="1:95" x14ac:dyDescent="0.2">
      <c r="A7">
        <v>146</v>
      </c>
      <c r="B7" t="s">
        <v>153</v>
      </c>
      <c r="C7" t="s">
        <v>80</v>
      </c>
      <c r="D7">
        <v>3</v>
      </c>
      <c r="E7" t="s">
        <v>19</v>
      </c>
      <c r="F7" t="s">
        <v>16</v>
      </c>
      <c r="G7" s="11">
        <v>1</v>
      </c>
      <c r="H7" s="11">
        <v>1</v>
      </c>
      <c r="I7" s="11">
        <v>2.5</v>
      </c>
      <c r="J7" s="11">
        <v>3.5</v>
      </c>
      <c r="K7" s="12">
        <v>1.5</v>
      </c>
      <c r="L7" s="12">
        <v>1</v>
      </c>
      <c r="M7" s="12">
        <v>1</v>
      </c>
      <c r="N7" s="12">
        <v>1</v>
      </c>
      <c r="O7" s="233">
        <v>2</v>
      </c>
      <c r="P7" s="233">
        <v>2</v>
      </c>
      <c r="Q7" s="233">
        <v>3</v>
      </c>
      <c r="R7" s="233">
        <v>3</v>
      </c>
      <c r="S7" s="10">
        <v>1</v>
      </c>
      <c r="T7" s="10">
        <v>1</v>
      </c>
      <c r="U7" s="10">
        <v>1</v>
      </c>
      <c r="V7" s="10">
        <v>1</v>
      </c>
      <c r="W7" s="239">
        <v>1</v>
      </c>
      <c r="X7" s="239">
        <v>1</v>
      </c>
      <c r="Y7" s="239">
        <v>1</v>
      </c>
      <c r="Z7" s="239">
        <v>1</v>
      </c>
    </row>
    <row r="8" spans="1:95" x14ac:dyDescent="0.2">
      <c r="A8">
        <v>147</v>
      </c>
      <c r="B8" t="s">
        <v>154</v>
      </c>
      <c r="C8" t="s">
        <v>80</v>
      </c>
      <c r="D8">
        <v>3</v>
      </c>
      <c r="E8" t="s">
        <v>19</v>
      </c>
      <c r="F8" t="s">
        <v>16</v>
      </c>
      <c r="G8" s="11">
        <v>3</v>
      </c>
      <c r="H8" s="11">
        <v>3</v>
      </c>
      <c r="I8" s="11">
        <v>3</v>
      </c>
      <c r="J8" s="11">
        <v>6</v>
      </c>
      <c r="K8" s="12">
        <v>2</v>
      </c>
      <c r="L8" s="12">
        <v>3</v>
      </c>
      <c r="M8" s="12">
        <v>2</v>
      </c>
      <c r="N8" s="12">
        <v>3</v>
      </c>
      <c r="O8" s="233">
        <v>2</v>
      </c>
      <c r="P8" s="233">
        <v>3</v>
      </c>
      <c r="Q8" s="233">
        <v>3</v>
      </c>
      <c r="R8" s="233">
        <v>4</v>
      </c>
      <c r="S8" s="10">
        <v>0</v>
      </c>
      <c r="T8" s="10">
        <v>0</v>
      </c>
      <c r="U8" s="10">
        <v>0</v>
      </c>
      <c r="V8" s="10">
        <v>0</v>
      </c>
      <c r="W8" s="239">
        <v>0</v>
      </c>
      <c r="X8" s="239">
        <v>0</v>
      </c>
      <c r="Y8" s="239">
        <v>0</v>
      </c>
      <c r="Z8" s="239">
        <v>0</v>
      </c>
      <c r="AA8" s="1" t="s">
        <v>559</v>
      </c>
    </row>
    <row r="9" spans="1:95" x14ac:dyDescent="0.2">
      <c r="A9">
        <v>596</v>
      </c>
      <c r="B9" t="s">
        <v>157</v>
      </c>
      <c r="C9" t="s">
        <v>24</v>
      </c>
      <c r="D9">
        <v>3</v>
      </c>
      <c r="E9" t="s">
        <v>15</v>
      </c>
      <c r="F9" t="s">
        <v>48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2">
        <v>0</v>
      </c>
      <c r="M9" s="12">
        <v>0</v>
      </c>
      <c r="N9" s="12">
        <v>0</v>
      </c>
      <c r="O9" s="233">
        <v>1</v>
      </c>
      <c r="P9" s="233">
        <v>1</v>
      </c>
      <c r="Q9" s="233">
        <v>1</v>
      </c>
      <c r="R9" s="233">
        <v>1</v>
      </c>
      <c r="S9" s="10">
        <v>1</v>
      </c>
      <c r="T9" s="10">
        <v>1</v>
      </c>
      <c r="U9" s="10">
        <v>1</v>
      </c>
      <c r="V9" s="10">
        <v>1</v>
      </c>
      <c r="W9" s="239">
        <v>1</v>
      </c>
      <c r="X9" s="239">
        <v>1</v>
      </c>
      <c r="Y9" s="239">
        <v>1</v>
      </c>
      <c r="Z9" s="239">
        <v>1</v>
      </c>
    </row>
    <row r="10" spans="1:95" x14ac:dyDescent="0.2">
      <c r="A10">
        <v>633</v>
      </c>
      <c r="B10" t="s">
        <v>480</v>
      </c>
      <c r="C10" t="s">
        <v>80</v>
      </c>
      <c r="D10">
        <v>3</v>
      </c>
      <c r="E10" t="s">
        <v>19</v>
      </c>
      <c r="F10" t="s">
        <v>16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12">
        <v>0</v>
      </c>
      <c r="M10" s="12">
        <v>0</v>
      </c>
      <c r="N10" s="12">
        <v>0</v>
      </c>
      <c r="O10" s="233">
        <v>0</v>
      </c>
      <c r="P10" s="233">
        <v>0</v>
      </c>
      <c r="Q10" s="233">
        <v>0</v>
      </c>
      <c r="R10" s="233">
        <v>0</v>
      </c>
      <c r="S10" s="10">
        <v>2.5</v>
      </c>
      <c r="T10" s="10">
        <v>2.5</v>
      </c>
      <c r="U10" s="10">
        <v>2.5</v>
      </c>
      <c r="V10" s="10">
        <v>2.5</v>
      </c>
      <c r="W10" s="239">
        <v>2.5</v>
      </c>
      <c r="X10" s="239">
        <v>2.5</v>
      </c>
      <c r="Y10" s="239">
        <v>2.5</v>
      </c>
      <c r="Z10" s="239">
        <v>2.5</v>
      </c>
    </row>
    <row r="11" spans="1:95" x14ac:dyDescent="0.2">
      <c r="A11">
        <v>634</v>
      </c>
      <c r="B11" t="s">
        <v>479</v>
      </c>
      <c r="C11" t="s">
        <v>80</v>
      </c>
      <c r="D11">
        <v>3</v>
      </c>
      <c r="E11" t="s">
        <v>19</v>
      </c>
      <c r="F11" t="s">
        <v>16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2">
        <v>0</v>
      </c>
      <c r="M11" s="12">
        <v>0</v>
      </c>
      <c r="N11" s="12">
        <v>0</v>
      </c>
      <c r="O11" s="233">
        <v>0</v>
      </c>
      <c r="P11" s="233">
        <v>0</v>
      </c>
      <c r="Q11" s="233">
        <v>0</v>
      </c>
      <c r="R11" s="233">
        <v>0</v>
      </c>
      <c r="S11" s="10">
        <v>2.5</v>
      </c>
      <c r="T11" s="10">
        <v>2.5</v>
      </c>
      <c r="U11" s="10">
        <v>2.5</v>
      </c>
      <c r="V11" s="10">
        <v>2.5</v>
      </c>
      <c r="W11" s="239">
        <v>2.5</v>
      </c>
      <c r="X11" s="239">
        <v>2.5</v>
      </c>
      <c r="Y11" s="239">
        <v>2.5</v>
      </c>
      <c r="Z11" s="239">
        <v>2.5</v>
      </c>
    </row>
    <row r="12" spans="1:95" x14ac:dyDescent="0.2">
      <c r="A12">
        <v>130</v>
      </c>
      <c r="B12" t="s">
        <v>105</v>
      </c>
      <c r="C12" t="s">
        <v>30</v>
      </c>
      <c r="D12">
        <v>3</v>
      </c>
      <c r="E12" t="s">
        <v>139</v>
      </c>
      <c r="F12" t="s">
        <v>37</v>
      </c>
      <c r="G12" s="11">
        <v>1</v>
      </c>
      <c r="H12" s="11">
        <v>1</v>
      </c>
      <c r="I12" s="11">
        <v>1</v>
      </c>
      <c r="J12" s="11">
        <v>1</v>
      </c>
      <c r="K12" s="12">
        <v>0.3</v>
      </c>
      <c r="L12" s="12">
        <v>0.3</v>
      </c>
      <c r="M12" s="12">
        <v>0.3</v>
      </c>
      <c r="N12" s="12">
        <v>0.3</v>
      </c>
      <c r="O12" s="233">
        <v>0.3</v>
      </c>
      <c r="P12" s="233">
        <v>0.3</v>
      </c>
      <c r="Q12" s="233">
        <v>0.3</v>
      </c>
      <c r="R12" s="233">
        <v>0.3</v>
      </c>
      <c r="S12" s="10">
        <v>0.3</v>
      </c>
      <c r="T12" s="10">
        <v>0.3</v>
      </c>
      <c r="U12" s="10">
        <v>0.3</v>
      </c>
      <c r="V12" s="10">
        <v>0.3</v>
      </c>
      <c r="W12" s="239">
        <v>0.3</v>
      </c>
      <c r="X12" s="239">
        <v>0.3</v>
      </c>
      <c r="Y12" s="239">
        <v>0.3</v>
      </c>
      <c r="Z12" s="239">
        <v>0.3</v>
      </c>
    </row>
    <row r="13" spans="1:95" x14ac:dyDescent="0.2">
      <c r="A13">
        <v>131</v>
      </c>
      <c r="B13" t="s">
        <v>158</v>
      </c>
      <c r="C13" t="s">
        <v>30</v>
      </c>
      <c r="D13">
        <v>3</v>
      </c>
      <c r="E13" t="s">
        <v>142</v>
      </c>
      <c r="F13" t="s">
        <v>37</v>
      </c>
      <c r="G13" s="11">
        <v>0.5</v>
      </c>
      <c r="H13" s="11">
        <v>0.5</v>
      </c>
      <c r="I13" s="11">
        <v>0.5</v>
      </c>
      <c r="J13" s="11">
        <v>0.5</v>
      </c>
      <c r="K13" s="12">
        <v>0.2</v>
      </c>
      <c r="L13" s="12">
        <v>0.1</v>
      </c>
      <c r="M13" s="12">
        <v>0.1</v>
      </c>
      <c r="N13" s="12">
        <v>0.1</v>
      </c>
      <c r="O13" s="233">
        <v>0.1</v>
      </c>
      <c r="P13" s="233">
        <v>0.1</v>
      </c>
      <c r="Q13" s="233">
        <v>0.1</v>
      </c>
      <c r="R13" s="233">
        <v>0.1</v>
      </c>
      <c r="S13" s="10">
        <v>0.1</v>
      </c>
      <c r="T13" s="10">
        <v>0.1</v>
      </c>
      <c r="U13" s="10">
        <v>0.1</v>
      </c>
      <c r="V13" s="10">
        <v>0.1</v>
      </c>
      <c r="W13" s="239">
        <v>0.1</v>
      </c>
      <c r="X13" s="239">
        <v>0.1</v>
      </c>
      <c r="Y13" s="239">
        <v>0.1</v>
      </c>
      <c r="Z13" s="239">
        <v>0.1</v>
      </c>
    </row>
    <row r="14" spans="1:95" x14ac:dyDescent="0.2">
      <c r="A14">
        <v>132</v>
      </c>
      <c r="B14" t="s">
        <v>87</v>
      </c>
      <c r="C14" t="s">
        <v>88</v>
      </c>
      <c r="D14">
        <v>3</v>
      </c>
      <c r="E14" t="s">
        <v>19</v>
      </c>
      <c r="F14" t="s">
        <v>37</v>
      </c>
      <c r="G14" s="11">
        <v>1</v>
      </c>
      <c r="H14" s="11">
        <v>1</v>
      </c>
      <c r="I14" s="11">
        <v>1</v>
      </c>
      <c r="J14" s="11">
        <v>1</v>
      </c>
      <c r="K14" s="12">
        <v>1</v>
      </c>
      <c r="L14" s="12">
        <v>1</v>
      </c>
      <c r="M14" s="12">
        <v>1</v>
      </c>
      <c r="N14" s="12">
        <v>1</v>
      </c>
      <c r="O14" s="233">
        <v>1</v>
      </c>
      <c r="P14" s="233">
        <v>1</v>
      </c>
      <c r="Q14" s="233">
        <v>1</v>
      </c>
      <c r="R14" s="233">
        <v>1</v>
      </c>
      <c r="S14" s="10">
        <v>1</v>
      </c>
      <c r="T14" s="10">
        <v>1</v>
      </c>
      <c r="U14" s="10">
        <v>1</v>
      </c>
      <c r="V14" s="10">
        <v>1</v>
      </c>
      <c r="W14" s="239">
        <v>1</v>
      </c>
      <c r="X14" s="239">
        <v>1</v>
      </c>
      <c r="Y14" s="239">
        <v>1</v>
      </c>
      <c r="Z14" s="239">
        <v>1</v>
      </c>
    </row>
    <row r="15" spans="1:95" x14ac:dyDescent="0.2">
      <c r="A15">
        <v>133</v>
      </c>
      <c r="B15" t="s">
        <v>140</v>
      </c>
      <c r="C15" t="s">
        <v>88</v>
      </c>
      <c r="D15">
        <v>3</v>
      </c>
      <c r="E15" t="s">
        <v>19</v>
      </c>
      <c r="F15" t="s">
        <v>37</v>
      </c>
      <c r="G15" s="11">
        <v>0.15</v>
      </c>
      <c r="H15" s="11">
        <v>0.15</v>
      </c>
      <c r="I15" s="11">
        <v>0.15</v>
      </c>
      <c r="J15" s="11">
        <v>0.15</v>
      </c>
      <c r="K15" s="12">
        <v>0.15</v>
      </c>
      <c r="L15" s="12">
        <v>0.15</v>
      </c>
      <c r="M15" s="12">
        <v>0.15</v>
      </c>
      <c r="N15" s="12">
        <v>0.15</v>
      </c>
      <c r="O15" s="233">
        <v>0.5</v>
      </c>
      <c r="P15" s="233">
        <v>0.5</v>
      </c>
      <c r="Q15" s="233">
        <v>0.5</v>
      </c>
      <c r="R15" s="233">
        <v>0.5</v>
      </c>
      <c r="S15" s="10">
        <v>0.5</v>
      </c>
      <c r="T15" s="10">
        <v>0.5</v>
      </c>
      <c r="U15" s="10">
        <v>0.5</v>
      </c>
      <c r="V15" s="10">
        <v>0.5</v>
      </c>
      <c r="W15" s="239">
        <v>0.5</v>
      </c>
      <c r="X15" s="239">
        <v>0.5</v>
      </c>
      <c r="Y15" s="239">
        <v>0.5</v>
      </c>
      <c r="Z15" s="239">
        <v>0.5</v>
      </c>
    </row>
    <row r="16" spans="1:95" x14ac:dyDescent="0.2">
      <c r="A16">
        <v>134</v>
      </c>
      <c r="B16" t="s">
        <v>141</v>
      </c>
      <c r="C16" t="s">
        <v>88</v>
      </c>
      <c r="D16">
        <v>3</v>
      </c>
      <c r="E16" t="s">
        <v>142</v>
      </c>
      <c r="F16" t="s">
        <v>16</v>
      </c>
      <c r="G16" s="11">
        <v>3</v>
      </c>
      <c r="H16" s="11">
        <v>3</v>
      </c>
      <c r="I16" s="11">
        <v>2</v>
      </c>
      <c r="J16" s="11">
        <v>2</v>
      </c>
      <c r="K16" s="12">
        <v>1</v>
      </c>
      <c r="L16" s="12">
        <v>0.5</v>
      </c>
      <c r="M16" s="12">
        <v>0.5</v>
      </c>
      <c r="N16" s="12">
        <v>0.5</v>
      </c>
      <c r="O16" s="233">
        <v>0</v>
      </c>
      <c r="P16" s="233">
        <v>0</v>
      </c>
      <c r="Q16" s="233">
        <v>0</v>
      </c>
      <c r="R16" s="233">
        <v>0</v>
      </c>
      <c r="S16" s="10">
        <v>0</v>
      </c>
      <c r="T16" s="10">
        <v>0</v>
      </c>
      <c r="U16" s="10">
        <v>0</v>
      </c>
      <c r="V16" s="10">
        <v>0</v>
      </c>
      <c r="W16" s="239">
        <v>0</v>
      </c>
      <c r="X16" s="239">
        <v>0</v>
      </c>
      <c r="Y16" s="239">
        <v>0</v>
      </c>
      <c r="Z16" s="239">
        <v>0</v>
      </c>
      <c r="AA16" s="1" t="s">
        <v>559</v>
      </c>
    </row>
    <row r="17" spans="1:27" x14ac:dyDescent="0.2">
      <c r="A17">
        <v>135</v>
      </c>
      <c r="B17" t="s">
        <v>143</v>
      </c>
      <c r="C17" t="s">
        <v>88</v>
      </c>
      <c r="D17">
        <v>3</v>
      </c>
      <c r="E17" t="s">
        <v>142</v>
      </c>
      <c r="F17" t="s">
        <v>16</v>
      </c>
      <c r="G17" s="11">
        <v>1</v>
      </c>
      <c r="H17" s="11">
        <v>1</v>
      </c>
      <c r="I17" s="11">
        <v>1.5</v>
      </c>
      <c r="J17" s="11">
        <v>1.5</v>
      </c>
      <c r="K17" s="12">
        <v>1</v>
      </c>
      <c r="L17" s="12">
        <v>0.5</v>
      </c>
      <c r="M17" s="12">
        <v>0.5</v>
      </c>
      <c r="N17" s="12">
        <v>0.5</v>
      </c>
      <c r="O17" s="233">
        <v>0</v>
      </c>
      <c r="P17" s="233">
        <v>0</v>
      </c>
      <c r="Q17" s="233">
        <v>0</v>
      </c>
      <c r="R17" s="233">
        <v>0</v>
      </c>
      <c r="S17" s="10">
        <v>0</v>
      </c>
      <c r="T17" s="10">
        <v>0</v>
      </c>
      <c r="U17" s="10">
        <v>0</v>
      </c>
      <c r="V17" s="10">
        <v>0</v>
      </c>
      <c r="W17" s="239">
        <v>0</v>
      </c>
      <c r="X17" s="239">
        <v>0</v>
      </c>
      <c r="Y17" s="239">
        <v>0</v>
      </c>
      <c r="Z17" s="239">
        <v>0</v>
      </c>
      <c r="AA17" s="1" t="s">
        <v>559</v>
      </c>
    </row>
    <row r="18" spans="1:27" x14ac:dyDescent="0.2">
      <c r="A18">
        <v>136</v>
      </c>
      <c r="B18" t="s">
        <v>144</v>
      </c>
      <c r="C18" t="s">
        <v>88</v>
      </c>
      <c r="D18">
        <v>3</v>
      </c>
      <c r="E18" t="s">
        <v>142</v>
      </c>
      <c r="F18" t="s">
        <v>16</v>
      </c>
      <c r="G18" s="11">
        <v>1</v>
      </c>
      <c r="H18" s="11">
        <v>0.5</v>
      </c>
      <c r="I18" s="11">
        <v>0.2</v>
      </c>
      <c r="J18" s="11">
        <v>0.2</v>
      </c>
      <c r="K18" s="12">
        <v>0.2</v>
      </c>
      <c r="L18" s="12">
        <v>0.2</v>
      </c>
      <c r="M18" s="12">
        <v>0.1</v>
      </c>
      <c r="N18" s="12">
        <v>0.1</v>
      </c>
      <c r="O18" s="233">
        <v>0.1</v>
      </c>
      <c r="P18" s="233">
        <v>0.1</v>
      </c>
      <c r="Q18" s="233">
        <v>0.1</v>
      </c>
      <c r="R18" s="233">
        <v>0.1</v>
      </c>
      <c r="S18" s="10">
        <v>0.1</v>
      </c>
      <c r="T18" s="10">
        <v>0.1</v>
      </c>
      <c r="U18" s="10">
        <v>0.1</v>
      </c>
      <c r="V18" s="10">
        <v>0.1</v>
      </c>
      <c r="W18" s="239">
        <v>0.1</v>
      </c>
      <c r="X18" s="239">
        <v>0.1</v>
      </c>
      <c r="Y18" s="239">
        <v>0.1</v>
      </c>
      <c r="Z18" s="239">
        <v>0.1</v>
      </c>
    </row>
    <row r="19" spans="1:27" x14ac:dyDescent="0.2">
      <c r="A19">
        <v>137</v>
      </c>
      <c r="B19" t="s">
        <v>145</v>
      </c>
      <c r="C19" t="s">
        <v>88</v>
      </c>
      <c r="D19">
        <v>3</v>
      </c>
      <c r="E19" t="s">
        <v>146</v>
      </c>
      <c r="F19" t="s">
        <v>16</v>
      </c>
      <c r="G19" s="11">
        <v>1</v>
      </c>
      <c r="H19" s="11">
        <v>1</v>
      </c>
      <c r="I19" s="11">
        <v>0.2</v>
      </c>
      <c r="J19" s="11">
        <v>0.2</v>
      </c>
      <c r="K19" s="12">
        <v>0.2</v>
      </c>
      <c r="L19" s="12">
        <v>0.2</v>
      </c>
      <c r="M19" s="12">
        <v>0.1</v>
      </c>
      <c r="N19" s="12">
        <v>0.1</v>
      </c>
      <c r="O19" s="233">
        <v>0.1</v>
      </c>
      <c r="P19" s="233">
        <v>0.1</v>
      </c>
      <c r="Q19" s="233">
        <v>0.1</v>
      </c>
      <c r="R19" s="233">
        <v>0.1</v>
      </c>
      <c r="S19" s="10">
        <v>0.1</v>
      </c>
      <c r="T19" s="10">
        <v>0.1</v>
      </c>
      <c r="U19" s="10">
        <v>0.1</v>
      </c>
      <c r="V19" s="10">
        <v>0.1</v>
      </c>
      <c r="W19" s="239">
        <v>0.1</v>
      </c>
      <c r="X19" s="239">
        <v>0.1</v>
      </c>
      <c r="Y19" s="239">
        <v>0.1</v>
      </c>
      <c r="Z19" s="239">
        <v>0.1</v>
      </c>
    </row>
    <row r="20" spans="1:27" x14ac:dyDescent="0.2">
      <c r="A20">
        <v>138</v>
      </c>
      <c r="B20" t="s">
        <v>43</v>
      </c>
      <c r="C20" t="s">
        <v>88</v>
      </c>
      <c r="D20">
        <v>3</v>
      </c>
      <c r="E20" t="s">
        <v>19</v>
      </c>
      <c r="F20" t="s">
        <v>16</v>
      </c>
      <c r="G20" s="11">
        <v>3</v>
      </c>
      <c r="H20" s="11">
        <v>3</v>
      </c>
      <c r="I20" s="11">
        <v>3</v>
      </c>
      <c r="J20" s="11">
        <v>3</v>
      </c>
      <c r="K20" s="12">
        <v>2</v>
      </c>
      <c r="L20" s="12">
        <v>2</v>
      </c>
      <c r="M20" s="12">
        <v>1</v>
      </c>
      <c r="N20" s="12">
        <v>1</v>
      </c>
      <c r="O20" s="233">
        <v>0.5</v>
      </c>
      <c r="P20" s="233">
        <v>0.5</v>
      </c>
      <c r="Q20" s="233">
        <v>0.5</v>
      </c>
      <c r="R20" s="233">
        <v>0.5</v>
      </c>
      <c r="S20" s="10">
        <v>0.5</v>
      </c>
      <c r="T20" s="10">
        <v>0.5</v>
      </c>
      <c r="U20" s="10">
        <v>0.5</v>
      </c>
      <c r="V20" s="10">
        <v>0.5</v>
      </c>
      <c r="W20" s="239">
        <v>0.5</v>
      </c>
      <c r="X20" s="239">
        <v>0.5</v>
      </c>
      <c r="Y20" s="239">
        <v>0.5</v>
      </c>
      <c r="Z20" s="239">
        <v>0.5</v>
      </c>
    </row>
    <row r="21" spans="1:27" x14ac:dyDescent="0.2">
      <c r="A21">
        <v>139</v>
      </c>
      <c r="B21" t="s">
        <v>147</v>
      </c>
      <c r="C21" t="s">
        <v>88</v>
      </c>
      <c r="D21">
        <v>3</v>
      </c>
      <c r="E21" t="s">
        <v>19</v>
      </c>
      <c r="F21" t="s">
        <v>16</v>
      </c>
      <c r="G21" s="11">
        <v>3</v>
      </c>
      <c r="H21" s="11">
        <v>3</v>
      </c>
      <c r="I21" s="11">
        <v>2</v>
      </c>
      <c r="J21" s="11">
        <v>2</v>
      </c>
      <c r="K21" s="12">
        <v>2</v>
      </c>
      <c r="L21" s="12">
        <v>5</v>
      </c>
      <c r="M21" s="12">
        <v>4</v>
      </c>
      <c r="N21" s="12">
        <v>5</v>
      </c>
      <c r="O21" s="233">
        <v>0</v>
      </c>
      <c r="P21" s="233">
        <v>0</v>
      </c>
      <c r="Q21" s="233">
        <v>0</v>
      </c>
      <c r="R21" s="233">
        <v>0</v>
      </c>
      <c r="S21" s="10">
        <v>0</v>
      </c>
      <c r="T21" s="10">
        <v>0</v>
      </c>
      <c r="U21" s="10">
        <v>0</v>
      </c>
      <c r="V21" s="10">
        <v>0</v>
      </c>
      <c r="W21" s="239">
        <v>0</v>
      </c>
      <c r="X21" s="239">
        <v>0</v>
      </c>
      <c r="Y21" s="239">
        <v>0</v>
      </c>
      <c r="Z21" s="239">
        <v>0</v>
      </c>
      <c r="AA21" s="1" t="s">
        <v>559</v>
      </c>
    </row>
    <row r="22" spans="1:27" x14ac:dyDescent="0.2">
      <c r="A22">
        <v>140</v>
      </c>
      <c r="B22" t="s">
        <v>148</v>
      </c>
      <c r="C22" t="s">
        <v>88</v>
      </c>
      <c r="D22">
        <v>3</v>
      </c>
      <c r="E22" t="s">
        <v>19</v>
      </c>
      <c r="F22" t="s">
        <v>37</v>
      </c>
      <c r="G22" s="11">
        <v>1</v>
      </c>
      <c r="H22" s="11">
        <v>1</v>
      </c>
      <c r="I22" s="11">
        <v>1</v>
      </c>
      <c r="J22" s="11">
        <v>1</v>
      </c>
      <c r="K22" s="12">
        <v>1</v>
      </c>
      <c r="L22" s="12">
        <v>1</v>
      </c>
      <c r="M22" s="12">
        <v>1</v>
      </c>
      <c r="N22" s="12">
        <v>1</v>
      </c>
      <c r="O22" s="233">
        <v>0.2</v>
      </c>
      <c r="P22" s="233">
        <v>0.2</v>
      </c>
      <c r="Q22" s="233">
        <v>0.2</v>
      </c>
      <c r="R22" s="233">
        <v>0.2</v>
      </c>
      <c r="S22" s="10">
        <v>0.1</v>
      </c>
      <c r="T22" s="10">
        <v>0.1</v>
      </c>
      <c r="U22" s="10">
        <v>0.1</v>
      </c>
      <c r="V22" s="10">
        <v>0.1</v>
      </c>
      <c r="W22" s="239">
        <v>0.1</v>
      </c>
      <c r="X22" s="239">
        <v>0.1</v>
      </c>
      <c r="Y22" s="239">
        <v>0.1</v>
      </c>
      <c r="Z22" s="239">
        <v>0.1</v>
      </c>
    </row>
    <row r="23" spans="1:27" x14ac:dyDescent="0.2">
      <c r="A23">
        <v>141</v>
      </c>
      <c r="B23" t="s">
        <v>149</v>
      </c>
      <c r="C23" t="s">
        <v>80</v>
      </c>
      <c r="D23">
        <v>3</v>
      </c>
      <c r="E23" t="s">
        <v>19</v>
      </c>
      <c r="F23" t="s">
        <v>16</v>
      </c>
      <c r="G23" s="11">
        <v>1</v>
      </c>
      <c r="H23" s="11">
        <v>1</v>
      </c>
      <c r="I23" s="11">
        <v>1</v>
      </c>
      <c r="J23" s="11">
        <v>1</v>
      </c>
      <c r="K23" s="12">
        <v>1</v>
      </c>
      <c r="L23" s="12">
        <v>1</v>
      </c>
      <c r="M23" s="12">
        <v>1</v>
      </c>
      <c r="N23" s="12">
        <v>1</v>
      </c>
      <c r="O23" s="233">
        <v>1</v>
      </c>
      <c r="P23" s="233">
        <v>1</v>
      </c>
      <c r="Q23" s="233">
        <v>1</v>
      </c>
      <c r="R23" s="233">
        <v>1</v>
      </c>
      <c r="S23" s="10">
        <v>1.5</v>
      </c>
      <c r="T23" s="10">
        <v>1.5</v>
      </c>
      <c r="U23" s="10">
        <v>1.5</v>
      </c>
      <c r="V23" s="10">
        <v>1.5</v>
      </c>
      <c r="W23" s="239">
        <v>1.5</v>
      </c>
      <c r="X23" s="239">
        <v>1.5</v>
      </c>
      <c r="Y23" s="239">
        <v>1.5</v>
      </c>
      <c r="Z23" s="239">
        <v>1.5</v>
      </c>
    </row>
    <row r="24" spans="1:27" x14ac:dyDescent="0.2">
      <c r="A24">
        <v>142</v>
      </c>
      <c r="B24" t="s">
        <v>159</v>
      </c>
      <c r="C24" t="s">
        <v>80</v>
      </c>
      <c r="D24">
        <v>3</v>
      </c>
      <c r="E24" t="s">
        <v>19</v>
      </c>
      <c r="F24" t="s">
        <v>16</v>
      </c>
      <c r="G24" s="11">
        <v>0.1</v>
      </c>
      <c r="H24" s="11">
        <v>0.1</v>
      </c>
      <c r="I24" s="11">
        <v>0.1</v>
      </c>
      <c r="J24" s="11">
        <v>0.1</v>
      </c>
      <c r="K24" s="12">
        <v>0.1</v>
      </c>
      <c r="L24" s="12">
        <v>0.1</v>
      </c>
      <c r="M24" s="12">
        <v>0.1</v>
      </c>
      <c r="N24" s="12">
        <v>0.1</v>
      </c>
      <c r="O24" s="233">
        <v>0</v>
      </c>
      <c r="P24" s="233">
        <v>0</v>
      </c>
      <c r="Q24" s="233">
        <v>0</v>
      </c>
      <c r="R24" s="233">
        <v>0</v>
      </c>
      <c r="S24" s="10">
        <v>0</v>
      </c>
      <c r="T24" s="10">
        <v>0</v>
      </c>
      <c r="U24" s="10">
        <v>0</v>
      </c>
      <c r="V24" s="10">
        <v>0</v>
      </c>
      <c r="W24" s="239">
        <v>0</v>
      </c>
      <c r="X24" s="239">
        <v>0</v>
      </c>
      <c r="Y24" s="239">
        <v>0</v>
      </c>
      <c r="Z24" s="239">
        <v>0</v>
      </c>
      <c r="AA24" s="1" t="s">
        <v>559</v>
      </c>
    </row>
    <row r="25" spans="1:27" x14ac:dyDescent="0.2">
      <c r="A25">
        <v>143</v>
      </c>
      <c r="B25" t="s">
        <v>106</v>
      </c>
      <c r="C25" t="s">
        <v>80</v>
      </c>
      <c r="D25">
        <v>3</v>
      </c>
      <c r="E25" t="s">
        <v>19</v>
      </c>
      <c r="F25" t="s">
        <v>16</v>
      </c>
      <c r="G25" s="11">
        <v>3</v>
      </c>
      <c r="H25" s="11">
        <v>2</v>
      </c>
      <c r="I25" s="11">
        <v>2</v>
      </c>
      <c r="J25" s="11">
        <v>2</v>
      </c>
      <c r="K25" s="12">
        <v>1</v>
      </c>
      <c r="L25" s="12">
        <v>1</v>
      </c>
      <c r="M25" s="12">
        <v>1</v>
      </c>
      <c r="N25" s="12">
        <v>1</v>
      </c>
      <c r="O25" s="233">
        <v>1</v>
      </c>
      <c r="P25" s="233">
        <v>1</v>
      </c>
      <c r="Q25" s="233">
        <v>1</v>
      </c>
      <c r="R25" s="233">
        <v>1</v>
      </c>
      <c r="S25" s="10">
        <v>1</v>
      </c>
      <c r="T25" s="10">
        <v>1</v>
      </c>
      <c r="U25" s="10">
        <v>1</v>
      </c>
      <c r="V25" s="10">
        <v>1</v>
      </c>
      <c r="W25" s="239">
        <v>1</v>
      </c>
      <c r="X25" s="239">
        <v>1</v>
      </c>
      <c r="Y25" s="239">
        <v>1</v>
      </c>
      <c r="Z25" s="239">
        <v>1</v>
      </c>
    </row>
    <row r="26" spans="1:27" x14ac:dyDescent="0.2">
      <c r="A26">
        <v>144</v>
      </c>
      <c r="B26" t="s">
        <v>560</v>
      </c>
      <c r="C26" t="s">
        <v>80</v>
      </c>
      <c r="D26">
        <v>3</v>
      </c>
      <c r="E26" t="s">
        <v>19</v>
      </c>
      <c r="F26" t="s">
        <v>16</v>
      </c>
      <c r="G26" s="11">
        <v>0.1</v>
      </c>
      <c r="H26" s="11">
        <v>0.1</v>
      </c>
      <c r="I26" s="11">
        <v>0.1</v>
      </c>
      <c r="J26" s="11">
        <v>0.1</v>
      </c>
      <c r="K26" s="12">
        <v>0.1</v>
      </c>
      <c r="L26" s="12">
        <v>0.1</v>
      </c>
      <c r="M26" s="12">
        <v>0.1</v>
      </c>
      <c r="N26" s="12">
        <v>0.1</v>
      </c>
      <c r="O26" s="233">
        <v>0.1</v>
      </c>
      <c r="P26" s="233">
        <v>0.1</v>
      </c>
      <c r="Q26" s="233">
        <v>0.1</v>
      </c>
      <c r="R26" s="233">
        <v>0.1</v>
      </c>
      <c r="S26" s="10">
        <v>0.1</v>
      </c>
      <c r="T26" s="10">
        <v>0.1</v>
      </c>
      <c r="U26" s="10">
        <v>0.1</v>
      </c>
      <c r="V26" s="10">
        <v>0.1</v>
      </c>
      <c r="W26" s="239">
        <v>0.1</v>
      </c>
      <c r="X26" s="239">
        <v>0.1</v>
      </c>
      <c r="Y26" s="239">
        <v>0.1</v>
      </c>
      <c r="Z26" s="239">
        <v>0.1</v>
      </c>
    </row>
    <row r="27" spans="1:27" x14ac:dyDescent="0.2">
      <c r="A27">
        <v>145</v>
      </c>
      <c r="B27" t="s">
        <v>152</v>
      </c>
      <c r="C27" t="s">
        <v>80</v>
      </c>
      <c r="D27">
        <v>3</v>
      </c>
      <c r="E27" t="s">
        <v>19</v>
      </c>
      <c r="F27" t="s">
        <v>16</v>
      </c>
      <c r="G27" s="11">
        <v>0.5</v>
      </c>
      <c r="H27" s="11">
        <v>0.5</v>
      </c>
      <c r="I27" s="11">
        <v>0.5</v>
      </c>
      <c r="J27" s="11">
        <v>0.5</v>
      </c>
      <c r="K27" s="12">
        <v>0.2</v>
      </c>
      <c r="L27" s="12">
        <v>0.2</v>
      </c>
      <c r="M27" s="12">
        <v>0.2</v>
      </c>
      <c r="N27" s="12">
        <v>0.2</v>
      </c>
      <c r="O27" s="233">
        <v>0.3</v>
      </c>
      <c r="P27" s="233">
        <v>0.3</v>
      </c>
      <c r="Q27" s="233">
        <v>0.3</v>
      </c>
      <c r="R27" s="233">
        <v>0.3</v>
      </c>
      <c r="S27" s="10">
        <v>0.3</v>
      </c>
      <c r="T27" s="10">
        <v>0.3</v>
      </c>
      <c r="U27" s="10">
        <v>0.3</v>
      </c>
      <c r="V27" s="10">
        <v>0.3</v>
      </c>
      <c r="W27" s="239">
        <v>0.3</v>
      </c>
      <c r="X27" s="239">
        <v>0.3</v>
      </c>
      <c r="Y27" s="239">
        <v>0.3</v>
      </c>
      <c r="Z27" s="239">
        <v>0.3</v>
      </c>
    </row>
    <row r="28" spans="1:27" x14ac:dyDescent="0.2">
      <c r="A28">
        <v>148</v>
      </c>
      <c r="B28" t="s">
        <v>160</v>
      </c>
      <c r="C28" t="s">
        <v>156</v>
      </c>
      <c r="D28">
        <v>3</v>
      </c>
      <c r="E28" t="s">
        <v>10</v>
      </c>
      <c r="F28" t="s">
        <v>37</v>
      </c>
      <c r="G28" s="11">
        <v>0</v>
      </c>
      <c r="H28" s="11">
        <v>0</v>
      </c>
      <c r="I28" s="11">
        <v>0</v>
      </c>
      <c r="J28" s="11">
        <v>0</v>
      </c>
      <c r="K28" s="12">
        <v>0</v>
      </c>
      <c r="L28" s="12">
        <v>0</v>
      </c>
      <c r="M28" s="12">
        <v>0</v>
      </c>
      <c r="N28" s="12">
        <v>0</v>
      </c>
      <c r="O28" s="233">
        <v>0</v>
      </c>
      <c r="P28" s="233">
        <v>0</v>
      </c>
      <c r="Q28" s="233">
        <v>0</v>
      </c>
      <c r="R28" s="233">
        <v>0</v>
      </c>
      <c r="S28" s="10">
        <v>0</v>
      </c>
      <c r="T28" s="10">
        <v>0</v>
      </c>
      <c r="U28" s="10">
        <v>0</v>
      </c>
      <c r="V28" s="10">
        <v>0</v>
      </c>
      <c r="W28" s="239">
        <v>0</v>
      </c>
      <c r="X28" s="239">
        <v>0</v>
      </c>
      <c r="Y28" s="239">
        <v>0</v>
      </c>
      <c r="Z28" s="239">
        <v>0</v>
      </c>
      <c r="AA28" s="1" t="s">
        <v>559</v>
      </c>
    </row>
    <row r="29" spans="1:27" x14ac:dyDescent="0.2">
      <c r="A29">
        <v>149</v>
      </c>
      <c r="B29" t="s">
        <v>155</v>
      </c>
      <c r="C29" t="s">
        <v>156</v>
      </c>
      <c r="D29">
        <v>3</v>
      </c>
      <c r="E29" t="s">
        <v>10</v>
      </c>
      <c r="F29" t="s">
        <v>37</v>
      </c>
      <c r="G29" s="11">
        <v>0</v>
      </c>
      <c r="H29" s="11">
        <v>3</v>
      </c>
      <c r="I29" s="11">
        <v>2</v>
      </c>
      <c r="J29" s="11">
        <v>2</v>
      </c>
      <c r="K29" s="12">
        <v>0</v>
      </c>
      <c r="L29" s="12">
        <v>0</v>
      </c>
      <c r="M29" s="12">
        <v>0</v>
      </c>
      <c r="N29" s="12">
        <v>0</v>
      </c>
      <c r="O29" s="233">
        <v>0</v>
      </c>
      <c r="P29" s="233">
        <v>0</v>
      </c>
      <c r="Q29" s="233">
        <v>0</v>
      </c>
      <c r="R29" s="233">
        <v>0</v>
      </c>
      <c r="S29" s="10">
        <v>0</v>
      </c>
      <c r="T29" s="10">
        <v>0</v>
      </c>
      <c r="U29" s="10">
        <v>0</v>
      </c>
      <c r="V29" s="10">
        <v>0</v>
      </c>
      <c r="W29" s="239">
        <v>0</v>
      </c>
      <c r="X29" s="239">
        <v>0</v>
      </c>
      <c r="Y29" s="239">
        <v>0</v>
      </c>
      <c r="Z29" s="239">
        <v>0</v>
      </c>
      <c r="AA29" s="1" t="s">
        <v>559</v>
      </c>
    </row>
    <row r="30" spans="1:27" x14ac:dyDescent="0.2">
      <c r="F30" s="13" t="s">
        <v>27</v>
      </c>
      <c r="G30" s="15">
        <f t="shared" ref="G30:R30" si="0">SUM(G4:G29)</f>
        <v>25.050000000000004</v>
      </c>
      <c r="H30" s="15">
        <f t="shared" si="0"/>
        <v>26.550000000000004</v>
      </c>
      <c r="I30" s="15">
        <f t="shared" si="0"/>
        <v>24.450000000000003</v>
      </c>
      <c r="J30" s="15">
        <f t="shared" si="0"/>
        <v>28.450000000000003</v>
      </c>
      <c r="K30" s="16">
        <f t="shared" si="0"/>
        <v>15.649999999999999</v>
      </c>
      <c r="L30" s="16">
        <f t="shared" si="0"/>
        <v>18.05</v>
      </c>
      <c r="M30" s="16">
        <f t="shared" si="0"/>
        <v>14.849999999999998</v>
      </c>
      <c r="N30" s="16">
        <f t="shared" si="0"/>
        <v>16.849999999999998</v>
      </c>
      <c r="O30" s="234">
        <f t="shared" si="0"/>
        <v>10.899999999999999</v>
      </c>
      <c r="P30" s="234">
        <f t="shared" si="0"/>
        <v>11.899999999999999</v>
      </c>
      <c r="Q30" s="234">
        <f t="shared" si="0"/>
        <v>12.899999999999999</v>
      </c>
      <c r="R30" s="234">
        <f t="shared" si="0"/>
        <v>13.899999999999999</v>
      </c>
      <c r="S30" s="14">
        <f t="shared" ref="S30:Z30" si="1">SUM(S4:S29)</f>
        <v>14.299999999999999</v>
      </c>
      <c r="T30" s="14">
        <f t="shared" si="1"/>
        <v>14.299999999999999</v>
      </c>
      <c r="U30" s="14">
        <f t="shared" si="1"/>
        <v>14.299999999999999</v>
      </c>
      <c r="V30" s="14">
        <f t="shared" si="1"/>
        <v>14.299999999999999</v>
      </c>
      <c r="W30" s="240">
        <f t="shared" si="1"/>
        <v>14.299999999999999</v>
      </c>
      <c r="X30" s="240">
        <f t="shared" si="1"/>
        <v>14.299999999999999</v>
      </c>
      <c r="Y30" s="240">
        <f t="shared" si="1"/>
        <v>14.299999999999999</v>
      </c>
      <c r="Z30" s="240">
        <f t="shared" si="1"/>
        <v>14.299999999999999</v>
      </c>
    </row>
    <row r="31" spans="1:27" x14ac:dyDescent="0.2">
      <c r="F31" s="13" t="s">
        <v>28</v>
      </c>
      <c r="G31" s="338">
        <f>SUM(G30,H30,I30,J30)/4</f>
        <v>26.125000000000004</v>
      </c>
      <c r="H31" s="339"/>
      <c r="I31" s="339"/>
      <c r="J31" s="339"/>
      <c r="K31" s="329">
        <f>SUM(K30,L30,M30,N30)/4</f>
        <v>16.349999999999998</v>
      </c>
      <c r="L31" s="330"/>
      <c r="M31" s="330"/>
      <c r="N31" s="330"/>
      <c r="O31" s="340">
        <f>SUM(O30,P30,Q30,R30)/4</f>
        <v>12.399999999999999</v>
      </c>
      <c r="P31" s="341"/>
      <c r="Q31" s="341"/>
      <c r="R31" s="341"/>
      <c r="S31" s="331">
        <f>SUM(S30,T30,U30,V30)/4</f>
        <v>14.299999999999999</v>
      </c>
      <c r="T31" s="332"/>
      <c r="U31" s="332"/>
      <c r="V31" s="332"/>
      <c r="W31" s="349">
        <f>SUM(W30,X30,Y30,Z30)/4</f>
        <v>14.299999999999999</v>
      </c>
      <c r="X31" s="350"/>
      <c r="Y31" s="350"/>
      <c r="Z31" s="350"/>
    </row>
  </sheetData>
  <mergeCells count="16">
    <mergeCell ref="W1:Z1"/>
    <mergeCell ref="W31:Z31"/>
    <mergeCell ref="A1:A3"/>
    <mergeCell ref="B1:B3"/>
    <mergeCell ref="C1:C3"/>
    <mergeCell ref="D1:D3"/>
    <mergeCell ref="E1:E2"/>
    <mergeCell ref="G31:J31"/>
    <mergeCell ref="K31:N31"/>
    <mergeCell ref="O31:R31"/>
    <mergeCell ref="S31:V31"/>
    <mergeCell ref="F1:F2"/>
    <mergeCell ref="G1:J1"/>
    <mergeCell ref="K1:N1"/>
    <mergeCell ref="O1:R1"/>
    <mergeCell ref="S1:V1"/>
  </mergeCells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96089-B6E5-5C47-AA5C-10BEE6E0EB5B}">
  <dimension ref="A1:CQ15"/>
  <sheetViews>
    <sheetView zoomScale="157" zoomScaleNormal="150" workbookViewId="0">
      <pane xSplit="2" ySplit="3" topLeftCell="V4" activePane="bottomRight" state="frozen"/>
      <selection pane="topRight" activeCell="C1" sqref="C1"/>
      <selection pane="bottomLeft" activeCell="A4" sqref="A4"/>
      <selection pane="bottomRight" activeCell="B30" sqref="B30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150</v>
      </c>
      <c r="B4" t="s">
        <v>29</v>
      </c>
      <c r="C4" t="s">
        <v>30</v>
      </c>
      <c r="D4">
        <v>3</v>
      </c>
      <c r="E4" t="s">
        <v>19</v>
      </c>
      <c r="F4" t="s">
        <v>37</v>
      </c>
      <c r="G4" s="11">
        <v>0.25</v>
      </c>
      <c r="H4" s="11">
        <v>0.25</v>
      </c>
      <c r="I4" s="11">
        <v>0.25</v>
      </c>
      <c r="J4" s="11">
        <v>0.25</v>
      </c>
      <c r="K4" s="12">
        <v>0.25</v>
      </c>
      <c r="L4" s="12">
        <v>0.25</v>
      </c>
      <c r="M4" s="12">
        <v>0.25</v>
      </c>
      <c r="N4" s="12">
        <v>0.25</v>
      </c>
      <c r="O4" s="233">
        <v>0.25</v>
      </c>
      <c r="P4" s="233">
        <v>0.25</v>
      </c>
      <c r="Q4" s="233">
        <v>0.25</v>
      </c>
      <c r="R4" s="233">
        <v>0.25</v>
      </c>
      <c r="S4" s="10">
        <v>0.25</v>
      </c>
      <c r="T4" s="10">
        <v>0.25</v>
      </c>
      <c r="U4" s="10">
        <v>0.25</v>
      </c>
      <c r="V4" s="10">
        <v>0.25</v>
      </c>
      <c r="W4" s="239">
        <v>0.2</v>
      </c>
      <c r="X4" s="239">
        <v>0.2</v>
      </c>
      <c r="Y4" s="239">
        <v>0.2</v>
      </c>
      <c r="Z4" s="239">
        <v>0.2</v>
      </c>
      <c r="AA4" s="1" t="s">
        <v>32</v>
      </c>
    </row>
    <row r="5" spans="1:95" x14ac:dyDescent="0.2">
      <c r="A5">
        <v>151</v>
      </c>
      <c r="B5" t="s">
        <v>33</v>
      </c>
      <c r="C5" t="s">
        <v>30</v>
      </c>
      <c r="D5">
        <v>3</v>
      </c>
      <c r="E5" t="s">
        <v>19</v>
      </c>
      <c r="F5" t="s">
        <v>37</v>
      </c>
      <c r="G5" s="11">
        <v>0.1</v>
      </c>
      <c r="H5" s="11">
        <v>0.1</v>
      </c>
      <c r="I5" s="11">
        <v>0.1</v>
      </c>
      <c r="J5" s="11">
        <v>0.1</v>
      </c>
      <c r="K5" s="12">
        <v>0.1</v>
      </c>
      <c r="L5" s="12">
        <v>0.1</v>
      </c>
      <c r="M5" s="12">
        <v>0.1</v>
      </c>
      <c r="N5" s="12">
        <v>0.1</v>
      </c>
      <c r="O5" s="233">
        <v>0.1</v>
      </c>
      <c r="P5" s="233">
        <v>0.1</v>
      </c>
      <c r="Q5" s="233">
        <v>0.1</v>
      </c>
      <c r="R5" s="233">
        <v>0.1</v>
      </c>
      <c r="S5" s="10">
        <v>0.1</v>
      </c>
      <c r="T5" s="10">
        <v>0.1</v>
      </c>
      <c r="U5" s="10">
        <v>0.1</v>
      </c>
      <c r="V5" s="10">
        <v>0.1</v>
      </c>
      <c r="W5" s="239">
        <v>0.15</v>
      </c>
      <c r="X5" s="239">
        <v>0.15</v>
      </c>
      <c r="Y5" s="239">
        <v>0.15</v>
      </c>
      <c r="Z5" s="239">
        <v>0.15</v>
      </c>
      <c r="AA5" s="1" t="s">
        <v>32</v>
      </c>
    </row>
    <row r="6" spans="1:95" x14ac:dyDescent="0.2">
      <c r="A6">
        <v>152</v>
      </c>
      <c r="B6" t="s">
        <v>105</v>
      </c>
      <c r="C6" t="s">
        <v>30</v>
      </c>
      <c r="D6">
        <v>3</v>
      </c>
      <c r="E6" t="s">
        <v>139</v>
      </c>
      <c r="F6" t="s">
        <v>37</v>
      </c>
      <c r="G6" s="11">
        <v>0.2</v>
      </c>
      <c r="H6" s="11">
        <v>0.2</v>
      </c>
      <c r="I6" s="11">
        <v>0.2</v>
      </c>
      <c r="J6" s="11">
        <v>0.2</v>
      </c>
      <c r="K6" s="12">
        <v>0.1</v>
      </c>
      <c r="L6" s="12">
        <v>0.1</v>
      </c>
      <c r="M6" s="12">
        <v>0.1</v>
      </c>
      <c r="N6" s="12">
        <v>0.1</v>
      </c>
      <c r="O6" s="233">
        <v>0.1</v>
      </c>
      <c r="P6" s="233">
        <v>0.1</v>
      </c>
      <c r="Q6" s="233">
        <v>0.1</v>
      </c>
      <c r="R6" s="233">
        <v>0.1</v>
      </c>
      <c r="S6" s="10">
        <v>0.1</v>
      </c>
      <c r="T6" s="10">
        <v>0.1</v>
      </c>
      <c r="U6" s="10">
        <v>0.1</v>
      </c>
      <c r="V6" s="10">
        <v>0.1</v>
      </c>
      <c r="W6" s="239">
        <v>0.15</v>
      </c>
      <c r="X6" s="239">
        <v>0.15</v>
      </c>
      <c r="Y6" s="239">
        <v>0.15</v>
      </c>
      <c r="Z6" s="239">
        <v>0.15</v>
      </c>
    </row>
    <row r="7" spans="1:95" x14ac:dyDescent="0.2">
      <c r="A7">
        <v>153</v>
      </c>
      <c r="B7" t="s">
        <v>161</v>
      </c>
      <c r="C7" t="s">
        <v>30</v>
      </c>
      <c r="D7">
        <v>3</v>
      </c>
      <c r="E7" t="s">
        <v>139</v>
      </c>
      <c r="F7" t="s">
        <v>16</v>
      </c>
      <c r="G7" s="11">
        <v>0</v>
      </c>
      <c r="H7" s="11">
        <v>0</v>
      </c>
      <c r="I7" s="11">
        <v>0</v>
      </c>
      <c r="J7" s="11">
        <v>0</v>
      </c>
      <c r="K7" s="12">
        <v>0</v>
      </c>
      <c r="L7" s="12">
        <v>0</v>
      </c>
      <c r="M7" s="12">
        <v>0</v>
      </c>
      <c r="N7" s="12">
        <v>0</v>
      </c>
      <c r="O7" s="233">
        <v>0</v>
      </c>
      <c r="P7" s="233">
        <v>0</v>
      </c>
      <c r="Q7" s="233">
        <v>0</v>
      </c>
      <c r="R7" s="233">
        <v>0</v>
      </c>
      <c r="S7" s="10">
        <v>0</v>
      </c>
      <c r="T7" s="10">
        <v>0</v>
      </c>
      <c r="U7" s="10">
        <v>0</v>
      </c>
      <c r="V7" s="10">
        <v>0</v>
      </c>
      <c r="W7" s="239">
        <v>0</v>
      </c>
      <c r="X7" s="239">
        <v>0</v>
      </c>
      <c r="Y7" s="239">
        <v>0</v>
      </c>
      <c r="Z7" s="239">
        <v>0</v>
      </c>
      <c r="AA7" s="1" t="s">
        <v>559</v>
      </c>
    </row>
    <row r="8" spans="1:95" x14ac:dyDescent="0.2">
      <c r="A8">
        <v>154</v>
      </c>
      <c r="B8" t="s">
        <v>87</v>
      </c>
      <c r="C8" t="s">
        <v>88</v>
      </c>
      <c r="D8">
        <v>3</v>
      </c>
      <c r="E8" t="s">
        <v>19</v>
      </c>
      <c r="F8" t="s">
        <v>37</v>
      </c>
      <c r="G8" s="11">
        <v>0.4</v>
      </c>
      <c r="H8" s="11">
        <v>0.4</v>
      </c>
      <c r="I8" s="11">
        <v>0.4</v>
      </c>
      <c r="J8" s="11">
        <v>0.4</v>
      </c>
      <c r="K8" s="12">
        <v>0.4</v>
      </c>
      <c r="L8" s="12">
        <v>0.4</v>
      </c>
      <c r="M8" s="12">
        <v>0.4</v>
      </c>
      <c r="N8" s="12">
        <v>0.4</v>
      </c>
      <c r="O8" s="233">
        <v>0.4</v>
      </c>
      <c r="P8" s="233">
        <v>0.4</v>
      </c>
      <c r="Q8" s="233">
        <v>0.4</v>
      </c>
      <c r="R8" s="233">
        <v>0.4</v>
      </c>
      <c r="S8" s="10">
        <v>0.4</v>
      </c>
      <c r="T8" s="10">
        <v>0.4</v>
      </c>
      <c r="U8" s="10">
        <v>0.4</v>
      </c>
      <c r="V8" s="10">
        <v>0.4</v>
      </c>
      <c r="W8" s="239">
        <v>0.35</v>
      </c>
      <c r="X8" s="239">
        <v>0.35</v>
      </c>
      <c r="Y8" s="239">
        <v>0.35</v>
      </c>
      <c r="Z8" s="239">
        <v>0.35</v>
      </c>
    </row>
    <row r="9" spans="1:95" x14ac:dyDescent="0.2">
      <c r="A9">
        <v>155</v>
      </c>
      <c r="B9" t="s">
        <v>140</v>
      </c>
      <c r="C9" t="s">
        <v>88</v>
      </c>
      <c r="D9">
        <v>3</v>
      </c>
      <c r="E9" t="s">
        <v>19</v>
      </c>
      <c r="F9" t="s">
        <v>37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2">
        <v>0</v>
      </c>
      <c r="M9" s="12">
        <v>0</v>
      </c>
      <c r="N9" s="12">
        <v>0</v>
      </c>
      <c r="O9" s="233">
        <v>0</v>
      </c>
      <c r="P9" s="233">
        <v>0</v>
      </c>
      <c r="Q9" s="233">
        <v>0</v>
      </c>
      <c r="R9" s="233">
        <v>0</v>
      </c>
      <c r="S9" s="10">
        <v>0.1</v>
      </c>
      <c r="T9" s="10">
        <v>0.1</v>
      </c>
      <c r="U9" s="10">
        <v>0.1</v>
      </c>
      <c r="V9" s="10">
        <v>0.1</v>
      </c>
      <c r="W9" s="239">
        <v>0.1</v>
      </c>
      <c r="X9" s="239">
        <v>0.1</v>
      </c>
      <c r="Y9" s="239">
        <v>0.1</v>
      </c>
      <c r="Z9" s="239">
        <v>0.1</v>
      </c>
    </row>
    <row r="10" spans="1:95" x14ac:dyDescent="0.2">
      <c r="A10">
        <v>156</v>
      </c>
      <c r="B10" t="s">
        <v>162</v>
      </c>
      <c r="C10" t="s">
        <v>88</v>
      </c>
      <c r="D10">
        <v>3</v>
      </c>
      <c r="E10" t="s">
        <v>142</v>
      </c>
      <c r="F10" t="s">
        <v>37</v>
      </c>
      <c r="G10" s="11">
        <v>0.1</v>
      </c>
      <c r="H10" s="11">
        <v>0.1</v>
      </c>
      <c r="I10" s="11">
        <v>0.1</v>
      </c>
      <c r="J10" s="11">
        <v>0.1</v>
      </c>
      <c r="K10" s="12">
        <v>0.1</v>
      </c>
      <c r="L10" s="12">
        <v>0.1</v>
      </c>
      <c r="M10" s="12">
        <v>0.1</v>
      </c>
      <c r="N10" s="12">
        <v>0.1</v>
      </c>
      <c r="O10" s="233">
        <v>0.1</v>
      </c>
      <c r="P10" s="233">
        <v>0.1</v>
      </c>
      <c r="Q10" s="233">
        <v>0.1</v>
      </c>
      <c r="R10" s="233">
        <v>0.1</v>
      </c>
      <c r="S10" s="10">
        <v>0.1</v>
      </c>
      <c r="T10" s="10">
        <v>0.1</v>
      </c>
      <c r="U10" s="10">
        <v>0.1</v>
      </c>
      <c r="V10" s="10">
        <v>0.1</v>
      </c>
      <c r="W10" s="239">
        <v>0.1</v>
      </c>
      <c r="X10" s="239">
        <v>0.1</v>
      </c>
      <c r="Y10" s="239">
        <v>0.1</v>
      </c>
      <c r="Z10" s="239">
        <v>0.1</v>
      </c>
    </row>
    <row r="11" spans="1:95" x14ac:dyDescent="0.2">
      <c r="A11">
        <v>157</v>
      </c>
      <c r="B11" t="s">
        <v>144</v>
      </c>
      <c r="C11" t="s">
        <v>88</v>
      </c>
      <c r="D11">
        <v>3</v>
      </c>
      <c r="E11" t="s">
        <v>142</v>
      </c>
      <c r="F11" t="s">
        <v>37</v>
      </c>
      <c r="G11" s="11">
        <v>0</v>
      </c>
      <c r="H11" s="11">
        <v>0.1</v>
      </c>
      <c r="I11" s="11">
        <v>0.1</v>
      </c>
      <c r="J11" s="11">
        <v>0.1</v>
      </c>
      <c r="K11" s="12">
        <v>0.1</v>
      </c>
      <c r="L11" s="12">
        <v>0.1</v>
      </c>
      <c r="M11" s="12">
        <v>0.1</v>
      </c>
      <c r="N11" s="12">
        <v>0.1</v>
      </c>
      <c r="O11" s="233">
        <v>0.1</v>
      </c>
      <c r="P11" s="233">
        <v>0.1</v>
      </c>
      <c r="Q11" s="233">
        <v>0.1</v>
      </c>
      <c r="R11" s="233">
        <v>0.1</v>
      </c>
      <c r="S11" s="10">
        <v>0.1</v>
      </c>
      <c r="T11" s="10">
        <v>0.1</v>
      </c>
      <c r="U11" s="10">
        <v>0.1</v>
      </c>
      <c r="V11" s="10">
        <v>0.1</v>
      </c>
      <c r="W11" s="239">
        <v>0.1</v>
      </c>
      <c r="X11" s="239">
        <v>0.1</v>
      </c>
      <c r="Y11" s="239">
        <v>0.1</v>
      </c>
      <c r="Z11" s="239">
        <v>0.1</v>
      </c>
    </row>
    <row r="12" spans="1:95" x14ac:dyDescent="0.2">
      <c r="A12">
        <v>158</v>
      </c>
      <c r="B12" t="s">
        <v>43</v>
      </c>
      <c r="C12" t="s">
        <v>88</v>
      </c>
      <c r="D12">
        <v>3</v>
      </c>
      <c r="E12" t="s">
        <v>142</v>
      </c>
      <c r="F12" t="s">
        <v>37</v>
      </c>
      <c r="G12" s="11">
        <v>0.5</v>
      </c>
      <c r="H12" s="11">
        <v>0.5</v>
      </c>
      <c r="I12" s="11">
        <v>0.1</v>
      </c>
      <c r="J12" s="11">
        <v>0.1</v>
      </c>
      <c r="K12" s="12">
        <v>0.2</v>
      </c>
      <c r="L12" s="12">
        <v>0.2</v>
      </c>
      <c r="M12" s="12">
        <v>0.2</v>
      </c>
      <c r="N12" s="12">
        <v>0.2</v>
      </c>
      <c r="O12" s="233">
        <v>0.2</v>
      </c>
      <c r="P12" s="233">
        <v>0.2</v>
      </c>
      <c r="Q12" s="233">
        <v>0.2</v>
      </c>
      <c r="R12" s="233">
        <v>0.2</v>
      </c>
      <c r="S12" s="10">
        <v>0.2</v>
      </c>
      <c r="T12" s="10">
        <v>0.2</v>
      </c>
      <c r="U12" s="10">
        <v>0.2</v>
      </c>
      <c r="V12" s="10">
        <v>0.2</v>
      </c>
      <c r="W12" s="239">
        <v>0.25</v>
      </c>
      <c r="X12" s="239">
        <v>0.25</v>
      </c>
      <c r="Y12" s="239">
        <v>0.25</v>
      </c>
      <c r="Z12" s="239">
        <v>0.25</v>
      </c>
    </row>
    <row r="13" spans="1:95" x14ac:dyDescent="0.2">
      <c r="A13">
        <v>159</v>
      </c>
      <c r="B13" t="s">
        <v>163</v>
      </c>
      <c r="C13" t="s">
        <v>156</v>
      </c>
      <c r="D13">
        <v>3</v>
      </c>
      <c r="E13" t="s">
        <v>10</v>
      </c>
      <c r="F13" t="s">
        <v>37</v>
      </c>
      <c r="G13" s="11">
        <v>1</v>
      </c>
      <c r="H13" s="11">
        <v>0.5</v>
      </c>
      <c r="I13" s="11">
        <v>0</v>
      </c>
      <c r="J13" s="11">
        <v>0</v>
      </c>
      <c r="K13" s="12">
        <v>0.3</v>
      </c>
      <c r="L13" s="12">
        <v>0.3</v>
      </c>
      <c r="M13" s="12">
        <v>0.3</v>
      </c>
      <c r="N13" s="12">
        <v>0.3</v>
      </c>
      <c r="O13" s="233">
        <v>0.1</v>
      </c>
      <c r="P13" s="233">
        <v>0.1</v>
      </c>
      <c r="Q13" s="233">
        <v>0.1</v>
      </c>
      <c r="R13" s="233">
        <v>0.1</v>
      </c>
      <c r="S13" s="10">
        <v>0.1</v>
      </c>
      <c r="T13" s="10">
        <v>0.1</v>
      </c>
      <c r="U13" s="10">
        <v>0.1</v>
      </c>
      <c r="V13" s="10">
        <v>0.1</v>
      </c>
      <c r="W13" s="239">
        <v>0.05</v>
      </c>
      <c r="X13" s="239">
        <v>0.05</v>
      </c>
      <c r="Y13" s="239">
        <v>0.05</v>
      </c>
      <c r="Z13" s="239">
        <v>0.05</v>
      </c>
    </row>
    <row r="14" spans="1:95" x14ac:dyDescent="0.2">
      <c r="F14" s="13" t="s">
        <v>27</v>
      </c>
      <c r="G14" s="15">
        <f t="shared" ref="G14:R14" si="0">SUM(G4:G13)</f>
        <v>2.5499999999999998</v>
      </c>
      <c r="H14" s="15">
        <f t="shared" si="0"/>
        <v>2.1500000000000004</v>
      </c>
      <c r="I14" s="15">
        <f t="shared" si="0"/>
        <v>1.2500000000000002</v>
      </c>
      <c r="J14" s="15">
        <f t="shared" si="0"/>
        <v>1.2500000000000002</v>
      </c>
      <c r="K14" s="16">
        <f t="shared" si="0"/>
        <v>1.55</v>
      </c>
      <c r="L14" s="16">
        <f t="shared" si="0"/>
        <v>1.55</v>
      </c>
      <c r="M14" s="16">
        <f t="shared" si="0"/>
        <v>1.55</v>
      </c>
      <c r="N14" s="16">
        <f t="shared" si="0"/>
        <v>1.55</v>
      </c>
      <c r="O14" s="234">
        <f t="shared" si="0"/>
        <v>1.35</v>
      </c>
      <c r="P14" s="234">
        <f t="shared" si="0"/>
        <v>1.35</v>
      </c>
      <c r="Q14" s="234">
        <f t="shared" si="0"/>
        <v>1.35</v>
      </c>
      <c r="R14" s="234">
        <f t="shared" si="0"/>
        <v>1.35</v>
      </c>
      <c r="S14" s="14">
        <f t="shared" ref="S14:V14" si="1">SUM(S4:S13)</f>
        <v>1.4500000000000002</v>
      </c>
      <c r="T14" s="14">
        <f t="shared" si="1"/>
        <v>1.4500000000000002</v>
      </c>
      <c r="U14" s="14">
        <f t="shared" si="1"/>
        <v>1.4500000000000002</v>
      </c>
      <c r="V14" s="14">
        <f t="shared" si="1"/>
        <v>1.4500000000000002</v>
      </c>
      <c r="W14" s="240">
        <f t="shared" ref="W14:Z14" si="2">SUM(W4:W13)</f>
        <v>1.4500000000000002</v>
      </c>
      <c r="X14" s="240">
        <f t="shared" si="2"/>
        <v>1.4500000000000002</v>
      </c>
      <c r="Y14" s="240">
        <f t="shared" si="2"/>
        <v>1.4500000000000002</v>
      </c>
      <c r="Z14" s="240">
        <f t="shared" si="2"/>
        <v>1.4500000000000002</v>
      </c>
    </row>
    <row r="15" spans="1:95" x14ac:dyDescent="0.2">
      <c r="F15" s="13" t="s">
        <v>28</v>
      </c>
      <c r="G15" s="338">
        <f>SUM(G14,H14,I14,J14)/4</f>
        <v>1.8</v>
      </c>
      <c r="H15" s="339"/>
      <c r="I15" s="339"/>
      <c r="J15" s="339"/>
      <c r="K15" s="329">
        <f>SUM(K14,L14,M14,N14)/4</f>
        <v>1.55</v>
      </c>
      <c r="L15" s="330"/>
      <c r="M15" s="330"/>
      <c r="N15" s="330"/>
      <c r="O15" s="340">
        <f>SUM(O14,P14,Q14,R14)/4</f>
        <v>1.35</v>
      </c>
      <c r="P15" s="341"/>
      <c r="Q15" s="341"/>
      <c r="R15" s="341"/>
      <c r="S15" s="331">
        <f>SUM(S14,T14,U14,V14)/4</f>
        <v>1.4500000000000002</v>
      </c>
      <c r="T15" s="332"/>
      <c r="U15" s="332"/>
      <c r="V15" s="332"/>
      <c r="W15" s="349">
        <f>SUM(W14,X14,Y14,Z14)/4</f>
        <v>1.4500000000000002</v>
      </c>
      <c r="X15" s="350"/>
      <c r="Y15" s="350"/>
      <c r="Z15" s="350"/>
    </row>
  </sheetData>
  <mergeCells count="16">
    <mergeCell ref="W1:Z1"/>
    <mergeCell ref="W15:Z15"/>
    <mergeCell ref="S1:V1"/>
    <mergeCell ref="S15:V15"/>
    <mergeCell ref="G1:J1"/>
    <mergeCell ref="K1:N1"/>
    <mergeCell ref="O1:R1"/>
    <mergeCell ref="G15:J15"/>
    <mergeCell ref="K15:N15"/>
    <mergeCell ref="O15:R15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783C-8F6B-B340-B60F-F2689606E366}">
  <dimension ref="A1:CU35"/>
  <sheetViews>
    <sheetView zoomScale="140" zoomScaleNormal="140" workbookViewId="0">
      <pane xSplit="2" ySplit="3" topLeftCell="R7" activePane="bottomRight" state="frozen"/>
      <selection pane="topRight" activeCell="C1" sqref="C1"/>
      <selection pane="bottomLeft" activeCell="A4" sqref="A4"/>
      <selection pane="bottomRight" activeCell="W35" sqref="W35:Z35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18" width="7" customWidth="1"/>
  </cols>
  <sheetData>
    <row r="1" spans="1:99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27">
        <v>2021</v>
      </c>
      <c r="H1" s="328"/>
      <c r="I1" s="328"/>
      <c r="J1" s="328"/>
      <c r="K1" s="343">
        <v>2022</v>
      </c>
      <c r="L1" s="344"/>
      <c r="M1" s="344"/>
      <c r="N1" s="344"/>
      <c r="O1" s="325">
        <v>2023</v>
      </c>
      <c r="P1" s="326"/>
      <c r="Q1" s="326"/>
      <c r="R1" s="326"/>
      <c r="S1" s="327">
        <v>2024</v>
      </c>
      <c r="T1" s="328"/>
      <c r="U1" s="328"/>
      <c r="V1" s="328"/>
      <c r="W1" s="321">
        <v>2024</v>
      </c>
      <c r="X1" s="322"/>
      <c r="Y1" s="322"/>
      <c r="Z1" s="32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99" x14ac:dyDescent="0.2">
      <c r="A2" s="334"/>
      <c r="B2" s="334"/>
      <c r="C2" s="334"/>
      <c r="D2" s="334"/>
      <c r="E2" s="334"/>
      <c r="F2" s="334"/>
      <c r="G2" s="4" t="s">
        <v>6</v>
      </c>
      <c r="H2" s="4" t="s">
        <v>7</v>
      </c>
      <c r="I2" s="4" t="s">
        <v>8</v>
      </c>
      <c r="J2" s="4" t="s">
        <v>9</v>
      </c>
      <c r="K2" s="5" t="s">
        <v>6</v>
      </c>
      <c r="L2" s="5" t="s">
        <v>7</v>
      </c>
      <c r="M2" s="5" t="s">
        <v>8</v>
      </c>
      <c r="N2" s="5" t="s">
        <v>9</v>
      </c>
      <c r="O2" s="6" t="s">
        <v>6</v>
      </c>
      <c r="P2" s="6" t="s">
        <v>7</v>
      </c>
      <c r="Q2" s="6" t="s">
        <v>8</v>
      </c>
      <c r="R2" s="6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85" t="s">
        <v>6</v>
      </c>
      <c r="X2" s="285" t="s">
        <v>7</v>
      </c>
      <c r="Y2" s="285" t="s">
        <v>8</v>
      </c>
      <c r="Z2" s="285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x14ac:dyDescent="0.2">
      <c r="A3" s="334"/>
      <c r="B3" s="334"/>
      <c r="C3" s="334"/>
      <c r="D3" s="334"/>
      <c r="E3" s="3" t="s">
        <v>10</v>
      </c>
      <c r="F3" s="3" t="s">
        <v>11</v>
      </c>
      <c r="G3" s="7" t="s">
        <v>12</v>
      </c>
      <c r="H3" s="7" t="s">
        <v>12</v>
      </c>
      <c r="I3" s="7" t="s">
        <v>12</v>
      </c>
      <c r="J3" s="7" t="s">
        <v>12</v>
      </c>
      <c r="K3" s="8" t="s">
        <v>12</v>
      </c>
      <c r="L3" s="8" t="s">
        <v>12</v>
      </c>
      <c r="M3" s="8" t="s">
        <v>12</v>
      </c>
      <c r="N3" s="8" t="s">
        <v>12</v>
      </c>
      <c r="O3" s="9" t="s">
        <v>12</v>
      </c>
      <c r="P3" s="9" t="s">
        <v>12</v>
      </c>
      <c r="Q3" s="9" t="s">
        <v>12</v>
      </c>
      <c r="R3" s="9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86" t="s">
        <v>12</v>
      </c>
      <c r="X3" s="286" t="s">
        <v>12</v>
      </c>
      <c r="Y3" s="286" t="s">
        <v>12</v>
      </c>
      <c r="Z3" s="286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</row>
    <row r="4" spans="1:99" x14ac:dyDescent="0.2">
      <c r="A4">
        <v>531</v>
      </c>
      <c r="B4" s="299" t="s">
        <v>164</v>
      </c>
      <c r="C4" t="s">
        <v>165</v>
      </c>
      <c r="D4">
        <v>3</v>
      </c>
      <c r="E4" t="s">
        <v>166</v>
      </c>
      <c r="F4" t="s">
        <v>16</v>
      </c>
      <c r="G4" s="10">
        <f t="shared" ref="G4:Z4" si="0">3*0.25</f>
        <v>0.75</v>
      </c>
      <c r="H4" s="10">
        <f t="shared" si="0"/>
        <v>0.75</v>
      </c>
      <c r="I4" s="10">
        <f t="shared" si="0"/>
        <v>0.75</v>
      </c>
      <c r="J4" s="10">
        <f t="shared" si="0"/>
        <v>0.75</v>
      </c>
      <c r="K4" s="20">
        <f t="shared" si="0"/>
        <v>0.75</v>
      </c>
      <c r="L4" s="20">
        <f t="shared" si="0"/>
        <v>0.75</v>
      </c>
      <c r="M4" s="20">
        <f t="shared" si="0"/>
        <v>0.75</v>
      </c>
      <c r="N4" s="20">
        <f t="shared" si="0"/>
        <v>0.75</v>
      </c>
      <c r="O4" s="21">
        <f t="shared" si="0"/>
        <v>0.75</v>
      </c>
      <c r="P4" s="21">
        <f t="shared" si="0"/>
        <v>0.75</v>
      </c>
      <c r="Q4" s="21">
        <f t="shared" si="0"/>
        <v>0.75</v>
      </c>
      <c r="R4" s="21">
        <f t="shared" si="0"/>
        <v>0.75</v>
      </c>
      <c r="S4" s="10">
        <f t="shared" si="0"/>
        <v>0.75</v>
      </c>
      <c r="T4" s="10">
        <f t="shared" si="0"/>
        <v>0.75</v>
      </c>
      <c r="U4" s="10">
        <f t="shared" si="0"/>
        <v>0.75</v>
      </c>
      <c r="V4" s="10">
        <f t="shared" si="0"/>
        <v>0.75</v>
      </c>
      <c r="W4" s="287">
        <f t="shared" si="0"/>
        <v>0.75</v>
      </c>
      <c r="X4" s="287">
        <f t="shared" si="0"/>
        <v>0.75</v>
      </c>
      <c r="Y4" s="287">
        <f t="shared" si="0"/>
        <v>0.75</v>
      </c>
      <c r="Z4" s="287">
        <f t="shared" si="0"/>
        <v>0.75</v>
      </c>
    </row>
    <row r="5" spans="1:99" x14ac:dyDescent="0.2">
      <c r="A5">
        <v>160</v>
      </c>
      <c r="B5" t="s">
        <v>167</v>
      </c>
      <c r="C5" t="s">
        <v>168</v>
      </c>
      <c r="D5">
        <v>3</v>
      </c>
      <c r="E5" t="s">
        <v>19</v>
      </c>
      <c r="F5" t="s">
        <v>37</v>
      </c>
      <c r="G5" s="10">
        <f>0.25</f>
        <v>0.25</v>
      </c>
      <c r="H5" s="10">
        <f>0.25</f>
        <v>0.25</v>
      </c>
      <c r="I5" s="10">
        <f>0.25</f>
        <v>0.25</v>
      </c>
      <c r="J5" s="10">
        <f>0.25</f>
        <v>0.25</v>
      </c>
      <c r="K5" s="11">
        <v>0.25</v>
      </c>
      <c r="L5" s="11">
        <v>0.25</v>
      </c>
      <c r="M5" s="11">
        <v>0.25</v>
      </c>
      <c r="N5" s="11">
        <v>0.25</v>
      </c>
      <c r="O5" s="12">
        <v>0.25</v>
      </c>
      <c r="P5" s="12">
        <v>0.25</v>
      </c>
      <c r="Q5" s="12">
        <v>0.25</v>
      </c>
      <c r="R5" s="12">
        <v>0.25</v>
      </c>
      <c r="S5" s="10">
        <f t="shared" ref="S5:Z5" si="1">0.25</f>
        <v>0.25</v>
      </c>
      <c r="T5" s="10">
        <f t="shared" si="1"/>
        <v>0.25</v>
      </c>
      <c r="U5" s="10">
        <f t="shared" si="1"/>
        <v>0.25</v>
      </c>
      <c r="V5" s="10">
        <f t="shared" si="1"/>
        <v>0.25</v>
      </c>
      <c r="W5" s="287">
        <f t="shared" si="1"/>
        <v>0.25</v>
      </c>
      <c r="X5" s="287">
        <f t="shared" si="1"/>
        <v>0.25</v>
      </c>
      <c r="Y5" s="287">
        <f t="shared" si="1"/>
        <v>0.25</v>
      </c>
      <c r="Z5" s="287">
        <f t="shared" si="1"/>
        <v>0.25</v>
      </c>
    </row>
    <row r="6" spans="1:99" x14ac:dyDescent="0.2">
      <c r="A6">
        <v>161</v>
      </c>
      <c r="B6" t="s">
        <v>169</v>
      </c>
      <c r="C6" t="s">
        <v>168</v>
      </c>
      <c r="D6">
        <v>3</v>
      </c>
      <c r="E6" t="s">
        <v>19</v>
      </c>
      <c r="F6" t="s">
        <v>16</v>
      </c>
      <c r="G6" s="10">
        <v>0.5</v>
      </c>
      <c r="H6" s="10">
        <v>0.5</v>
      </c>
      <c r="I6" s="10">
        <v>0.5</v>
      </c>
      <c r="J6" s="10">
        <v>0.5</v>
      </c>
      <c r="K6" s="11">
        <v>0.5</v>
      </c>
      <c r="L6" s="11">
        <v>0.5</v>
      </c>
      <c r="M6" s="11">
        <v>0.5</v>
      </c>
      <c r="N6" s="11">
        <v>0.5</v>
      </c>
      <c r="O6" s="12">
        <v>0.5</v>
      </c>
      <c r="P6" s="12">
        <v>0.5</v>
      </c>
      <c r="Q6" s="12">
        <v>0.5</v>
      </c>
      <c r="R6" s="12">
        <v>0.5</v>
      </c>
      <c r="S6" s="10">
        <v>0.5</v>
      </c>
      <c r="T6" s="10">
        <v>0.5</v>
      </c>
      <c r="U6" s="10">
        <v>0.5</v>
      </c>
      <c r="V6" s="10">
        <v>0.5</v>
      </c>
      <c r="W6" s="287">
        <v>0.5</v>
      </c>
      <c r="X6" s="287">
        <v>0.5</v>
      </c>
      <c r="Y6" s="287">
        <v>0.5</v>
      </c>
      <c r="Z6" s="287">
        <v>0.5</v>
      </c>
    </row>
    <row r="7" spans="1:99" x14ac:dyDescent="0.2">
      <c r="A7">
        <v>162</v>
      </c>
      <c r="B7" t="s">
        <v>170</v>
      </c>
      <c r="C7" t="s">
        <v>168</v>
      </c>
      <c r="D7">
        <v>3</v>
      </c>
      <c r="E7" t="s">
        <v>166</v>
      </c>
      <c r="F7" t="s">
        <v>37</v>
      </c>
      <c r="G7" s="10">
        <f t="shared" ref="G7:J8" si="2">0.25</f>
        <v>0.25</v>
      </c>
      <c r="H7" s="10">
        <f t="shared" si="2"/>
        <v>0.25</v>
      </c>
      <c r="I7" s="10">
        <f t="shared" si="2"/>
        <v>0.25</v>
      </c>
      <c r="J7" s="10">
        <f t="shared" si="2"/>
        <v>0.25</v>
      </c>
      <c r="K7" s="11">
        <v>0.25</v>
      </c>
      <c r="L7" s="11">
        <v>0.25</v>
      </c>
      <c r="M7" s="11">
        <v>0.25</v>
      </c>
      <c r="N7" s="11">
        <v>0.25</v>
      </c>
      <c r="O7" s="12">
        <v>0.25</v>
      </c>
      <c r="P7" s="12">
        <v>0.25</v>
      </c>
      <c r="Q7" s="12">
        <v>0.25</v>
      </c>
      <c r="R7" s="12">
        <v>0.25</v>
      </c>
      <c r="S7" s="10">
        <f t="shared" ref="S7:Z8" si="3">0.25</f>
        <v>0.25</v>
      </c>
      <c r="T7" s="10">
        <f t="shared" si="3"/>
        <v>0.25</v>
      </c>
      <c r="U7" s="10">
        <f t="shared" si="3"/>
        <v>0.25</v>
      </c>
      <c r="V7" s="10">
        <f t="shared" si="3"/>
        <v>0.25</v>
      </c>
      <c r="W7" s="287">
        <f t="shared" si="3"/>
        <v>0.25</v>
      </c>
      <c r="X7" s="287">
        <f t="shared" si="3"/>
        <v>0.25</v>
      </c>
      <c r="Y7" s="287">
        <f t="shared" si="3"/>
        <v>0.25</v>
      </c>
      <c r="Z7" s="287">
        <f t="shared" si="3"/>
        <v>0.25</v>
      </c>
    </row>
    <row r="8" spans="1:99" x14ac:dyDescent="0.2">
      <c r="A8">
        <v>163</v>
      </c>
      <c r="B8" t="s">
        <v>171</v>
      </c>
      <c r="C8" t="s">
        <v>168</v>
      </c>
      <c r="D8">
        <v>3</v>
      </c>
      <c r="E8" t="s">
        <v>166</v>
      </c>
      <c r="F8" t="s">
        <v>16</v>
      </c>
      <c r="G8" s="10">
        <f t="shared" si="2"/>
        <v>0.25</v>
      </c>
      <c r="H8" s="10">
        <f t="shared" si="2"/>
        <v>0.25</v>
      </c>
      <c r="I8" s="10">
        <f t="shared" si="2"/>
        <v>0.25</v>
      </c>
      <c r="J8" s="10">
        <f t="shared" si="2"/>
        <v>0.25</v>
      </c>
      <c r="K8" s="11">
        <v>0.25</v>
      </c>
      <c r="L8" s="11">
        <v>0.25</v>
      </c>
      <c r="M8" s="11">
        <v>0.25</v>
      </c>
      <c r="N8" s="11">
        <v>0.25</v>
      </c>
      <c r="O8" s="12">
        <v>0.25</v>
      </c>
      <c r="P8" s="12">
        <v>0.25</v>
      </c>
      <c r="Q8" s="12">
        <v>0.25</v>
      </c>
      <c r="R8" s="12">
        <v>0.25</v>
      </c>
      <c r="S8" s="10">
        <f t="shared" si="3"/>
        <v>0.25</v>
      </c>
      <c r="T8" s="10">
        <f t="shared" si="3"/>
        <v>0.25</v>
      </c>
      <c r="U8" s="10">
        <f t="shared" si="3"/>
        <v>0.25</v>
      </c>
      <c r="V8" s="10">
        <f t="shared" si="3"/>
        <v>0.25</v>
      </c>
      <c r="W8" s="287">
        <f t="shared" si="3"/>
        <v>0.25</v>
      </c>
      <c r="X8" s="287">
        <f t="shared" si="3"/>
        <v>0.25</v>
      </c>
      <c r="Y8" s="287">
        <f t="shared" si="3"/>
        <v>0.25</v>
      </c>
      <c r="Z8" s="287">
        <f t="shared" si="3"/>
        <v>0.25</v>
      </c>
    </row>
    <row r="9" spans="1:99" x14ac:dyDescent="0.2">
      <c r="A9">
        <v>164</v>
      </c>
      <c r="B9" t="s">
        <v>172</v>
      </c>
      <c r="C9" t="s">
        <v>168</v>
      </c>
      <c r="D9">
        <v>3</v>
      </c>
      <c r="E9" t="s">
        <v>166</v>
      </c>
      <c r="F9" t="s">
        <v>16</v>
      </c>
      <c r="G9" s="10">
        <v>0.5</v>
      </c>
      <c r="H9" s="10">
        <v>0.5</v>
      </c>
      <c r="I9" s="10">
        <v>0.5</v>
      </c>
      <c r="J9" s="10">
        <v>0.5</v>
      </c>
      <c r="K9" s="11">
        <v>0.5</v>
      </c>
      <c r="L9" s="11">
        <v>0.5</v>
      </c>
      <c r="M9" s="11">
        <v>0.5</v>
      </c>
      <c r="N9" s="11">
        <v>0.5</v>
      </c>
      <c r="O9" s="12">
        <v>0.5</v>
      </c>
      <c r="P9" s="12">
        <v>0.5</v>
      </c>
      <c r="Q9" s="12">
        <v>0.5</v>
      </c>
      <c r="R9" s="12">
        <v>0.5</v>
      </c>
      <c r="S9" s="10">
        <v>0.5</v>
      </c>
      <c r="T9" s="10">
        <v>0.5</v>
      </c>
      <c r="U9" s="10">
        <v>0.5</v>
      </c>
      <c r="V9" s="10">
        <v>0.5</v>
      </c>
      <c r="W9" s="287">
        <v>0.5</v>
      </c>
      <c r="X9" s="287">
        <v>0.5</v>
      </c>
      <c r="Y9" s="287">
        <v>0.5</v>
      </c>
      <c r="Z9" s="287">
        <v>0.5</v>
      </c>
    </row>
    <row r="10" spans="1:99" x14ac:dyDescent="0.2">
      <c r="A10">
        <v>165</v>
      </c>
      <c r="B10" t="s">
        <v>173</v>
      </c>
      <c r="C10" t="s">
        <v>168</v>
      </c>
      <c r="D10">
        <v>3</v>
      </c>
      <c r="E10" t="s">
        <v>166</v>
      </c>
      <c r="F10" t="s">
        <v>16</v>
      </c>
      <c r="G10" s="10">
        <v>0.5</v>
      </c>
      <c r="H10" s="10">
        <v>0.5</v>
      </c>
      <c r="I10" s="10">
        <v>0.5</v>
      </c>
      <c r="J10" s="10">
        <v>0.5</v>
      </c>
      <c r="K10" s="11">
        <v>0.5</v>
      </c>
      <c r="L10" s="11">
        <v>0.5</v>
      </c>
      <c r="M10" s="11">
        <v>0.5</v>
      </c>
      <c r="N10" s="11">
        <v>0.5</v>
      </c>
      <c r="O10" s="12">
        <v>0.5</v>
      </c>
      <c r="P10" s="12">
        <v>0.5</v>
      </c>
      <c r="Q10" s="12">
        <v>0.5</v>
      </c>
      <c r="R10" s="12">
        <v>0.5</v>
      </c>
      <c r="S10" s="10">
        <v>0.5</v>
      </c>
      <c r="T10" s="10">
        <v>0.5</v>
      </c>
      <c r="U10" s="10">
        <v>0.5</v>
      </c>
      <c r="V10" s="10">
        <v>0.5</v>
      </c>
      <c r="W10" s="287">
        <v>0.5</v>
      </c>
      <c r="X10" s="287">
        <v>0.5</v>
      </c>
      <c r="Y10" s="287">
        <v>0.5</v>
      </c>
      <c r="Z10" s="287">
        <v>0.5</v>
      </c>
    </row>
    <row r="11" spans="1:99" x14ac:dyDescent="0.2">
      <c r="A11">
        <v>166</v>
      </c>
      <c r="B11" t="s">
        <v>174</v>
      </c>
      <c r="C11" t="s">
        <v>168</v>
      </c>
      <c r="D11">
        <v>3</v>
      </c>
      <c r="E11" t="s">
        <v>166</v>
      </c>
      <c r="F11" t="s">
        <v>16</v>
      </c>
      <c r="G11" s="10">
        <v>0.5</v>
      </c>
      <c r="H11" s="10">
        <v>0.5</v>
      </c>
      <c r="I11" s="10">
        <v>0.5</v>
      </c>
      <c r="J11" s="10">
        <v>0.5</v>
      </c>
      <c r="K11" s="11">
        <v>0.5</v>
      </c>
      <c r="L11" s="11">
        <v>0.5</v>
      </c>
      <c r="M11" s="11">
        <v>0.5</v>
      </c>
      <c r="N11" s="11">
        <v>0.5</v>
      </c>
      <c r="O11" s="12">
        <v>0.5</v>
      </c>
      <c r="P11" s="12">
        <v>0.5</v>
      </c>
      <c r="Q11" s="12">
        <v>0.5</v>
      </c>
      <c r="R11" s="12">
        <v>0.5</v>
      </c>
      <c r="S11" s="10">
        <v>0.5</v>
      </c>
      <c r="T11" s="10">
        <v>0.5</v>
      </c>
      <c r="U11" s="10">
        <v>0.5</v>
      </c>
      <c r="V11" s="10">
        <v>0.5</v>
      </c>
      <c r="W11" s="287">
        <v>0.5</v>
      </c>
      <c r="X11" s="287">
        <v>0.5</v>
      </c>
      <c r="Y11" s="287">
        <v>0.5</v>
      </c>
      <c r="Z11" s="287">
        <v>0.5</v>
      </c>
    </row>
    <row r="12" spans="1:99" x14ac:dyDescent="0.2">
      <c r="A12">
        <v>167</v>
      </c>
      <c r="B12" t="s">
        <v>105</v>
      </c>
      <c r="C12" t="s">
        <v>107</v>
      </c>
      <c r="D12">
        <v>3</v>
      </c>
      <c r="E12" t="s">
        <v>166</v>
      </c>
      <c r="F12" t="s">
        <v>37</v>
      </c>
      <c r="G12" s="10">
        <f>0.25</f>
        <v>0.25</v>
      </c>
      <c r="H12" s="10">
        <f>0.25</f>
        <v>0.25</v>
      </c>
      <c r="I12" s="10">
        <f>0.25</f>
        <v>0.25</v>
      </c>
      <c r="J12" s="10">
        <f>0.25</f>
        <v>0.25</v>
      </c>
      <c r="K12" s="11">
        <v>0.25</v>
      </c>
      <c r="L12" s="11">
        <v>0.25</v>
      </c>
      <c r="M12" s="11">
        <v>0.25</v>
      </c>
      <c r="N12" s="11">
        <v>0.25</v>
      </c>
      <c r="O12" s="12">
        <v>0.25</v>
      </c>
      <c r="P12" s="12">
        <v>0.25</v>
      </c>
      <c r="Q12" s="12">
        <v>0.25</v>
      </c>
      <c r="R12" s="12">
        <v>0.25</v>
      </c>
      <c r="S12" s="10">
        <f t="shared" ref="S12:Z12" si="4">0.25</f>
        <v>0.25</v>
      </c>
      <c r="T12" s="10">
        <f t="shared" si="4"/>
        <v>0.25</v>
      </c>
      <c r="U12" s="10">
        <f t="shared" si="4"/>
        <v>0.25</v>
      </c>
      <c r="V12" s="10">
        <f t="shared" si="4"/>
        <v>0.25</v>
      </c>
      <c r="W12" s="287">
        <f t="shared" si="4"/>
        <v>0.25</v>
      </c>
      <c r="X12" s="287">
        <f t="shared" si="4"/>
        <v>0.25</v>
      </c>
      <c r="Y12" s="287">
        <f t="shared" si="4"/>
        <v>0.25</v>
      </c>
      <c r="Z12" s="287">
        <f t="shared" si="4"/>
        <v>0.25</v>
      </c>
    </row>
    <row r="13" spans="1:99" x14ac:dyDescent="0.2">
      <c r="A13">
        <v>168</v>
      </c>
      <c r="B13" t="s">
        <v>175</v>
      </c>
      <c r="C13" t="s">
        <v>107</v>
      </c>
      <c r="D13">
        <v>3</v>
      </c>
      <c r="E13" t="s">
        <v>166</v>
      </c>
      <c r="F13" t="s">
        <v>37</v>
      </c>
      <c r="G13" s="10">
        <v>0.5</v>
      </c>
      <c r="H13" s="10">
        <v>0.5</v>
      </c>
      <c r="I13" s="10">
        <v>0.5</v>
      </c>
      <c r="J13" s="10">
        <v>0.5</v>
      </c>
      <c r="K13" s="11">
        <v>0.5</v>
      </c>
      <c r="L13" s="11">
        <v>0.5</v>
      </c>
      <c r="M13" s="11">
        <v>0.5</v>
      </c>
      <c r="N13" s="11">
        <v>0.5</v>
      </c>
      <c r="O13" s="12">
        <v>0.5</v>
      </c>
      <c r="P13" s="12">
        <v>0.5</v>
      </c>
      <c r="Q13" s="12">
        <v>0.5</v>
      </c>
      <c r="R13" s="12">
        <v>0.5</v>
      </c>
      <c r="S13" s="10">
        <v>0.5</v>
      </c>
      <c r="T13" s="10">
        <v>0.5</v>
      </c>
      <c r="U13" s="10">
        <v>0.5</v>
      </c>
      <c r="V13" s="10">
        <v>0.5</v>
      </c>
      <c r="W13" s="287">
        <v>0.5</v>
      </c>
      <c r="X13" s="287">
        <v>0.5</v>
      </c>
      <c r="Y13" s="287">
        <v>0.5</v>
      </c>
      <c r="Z13" s="287">
        <v>0.5</v>
      </c>
    </row>
    <row r="14" spans="1:99" x14ac:dyDescent="0.2">
      <c r="A14">
        <v>170</v>
      </c>
      <c r="B14" t="s">
        <v>176</v>
      </c>
      <c r="C14" t="s">
        <v>107</v>
      </c>
      <c r="D14">
        <v>3</v>
      </c>
      <c r="E14" t="s">
        <v>166</v>
      </c>
      <c r="F14" t="s">
        <v>16</v>
      </c>
      <c r="G14" s="10">
        <f t="shared" ref="G14:J20" si="5">0.25</f>
        <v>0.25</v>
      </c>
      <c r="H14" s="10">
        <f t="shared" si="5"/>
        <v>0.25</v>
      </c>
      <c r="I14" s="10">
        <f t="shared" si="5"/>
        <v>0.25</v>
      </c>
      <c r="J14" s="10">
        <f t="shared" si="5"/>
        <v>0.25</v>
      </c>
      <c r="K14" s="11">
        <v>0.25</v>
      </c>
      <c r="L14" s="11">
        <v>0.25</v>
      </c>
      <c r="M14" s="11">
        <v>0.25</v>
      </c>
      <c r="N14" s="11">
        <v>0.25</v>
      </c>
      <c r="O14" s="12">
        <v>0.25</v>
      </c>
      <c r="P14" s="12">
        <v>0.25</v>
      </c>
      <c r="Q14" s="12">
        <v>0.25</v>
      </c>
      <c r="R14" s="12">
        <v>0.25</v>
      </c>
      <c r="S14" s="10">
        <f t="shared" ref="S14:Z14" si="6">0.25</f>
        <v>0.25</v>
      </c>
      <c r="T14" s="10">
        <f t="shared" si="6"/>
        <v>0.25</v>
      </c>
      <c r="U14" s="10">
        <f t="shared" si="6"/>
        <v>0.25</v>
      </c>
      <c r="V14" s="10">
        <f t="shared" si="6"/>
        <v>0.25</v>
      </c>
      <c r="W14" s="287">
        <f t="shared" si="6"/>
        <v>0.25</v>
      </c>
      <c r="X14" s="287">
        <f t="shared" si="6"/>
        <v>0.25</v>
      </c>
      <c r="Y14" s="287">
        <f t="shared" si="6"/>
        <v>0.25</v>
      </c>
      <c r="Z14" s="287">
        <f t="shared" si="6"/>
        <v>0.25</v>
      </c>
    </row>
    <row r="15" spans="1:99" x14ac:dyDescent="0.2">
      <c r="A15">
        <v>171</v>
      </c>
      <c r="B15" t="s">
        <v>177</v>
      </c>
      <c r="C15" t="s">
        <v>107</v>
      </c>
      <c r="D15">
        <v>3</v>
      </c>
      <c r="E15" t="s">
        <v>166</v>
      </c>
      <c r="F15" t="s">
        <v>48</v>
      </c>
      <c r="G15" s="10">
        <f t="shared" si="5"/>
        <v>0.25</v>
      </c>
      <c r="H15" s="10">
        <f t="shared" si="5"/>
        <v>0.25</v>
      </c>
      <c r="I15" s="10">
        <f t="shared" si="5"/>
        <v>0.25</v>
      </c>
      <c r="J15" s="10">
        <f t="shared" si="5"/>
        <v>0.25</v>
      </c>
      <c r="K15" s="11">
        <v>0.25</v>
      </c>
      <c r="L15" s="11">
        <v>0.25</v>
      </c>
      <c r="M15" s="11">
        <v>0.25</v>
      </c>
      <c r="N15" s="11">
        <v>0.25</v>
      </c>
      <c r="O15" s="12">
        <v>0.5</v>
      </c>
      <c r="P15" s="12">
        <v>0.5</v>
      </c>
      <c r="Q15" s="12">
        <v>0.5</v>
      </c>
      <c r="R15" s="12">
        <v>0.5</v>
      </c>
      <c r="S15" s="10">
        <v>0.5</v>
      </c>
      <c r="T15" s="10">
        <v>0.5</v>
      </c>
      <c r="U15" s="10">
        <v>0.5</v>
      </c>
      <c r="V15" s="10">
        <v>0.5</v>
      </c>
      <c r="W15" s="287">
        <v>0.5</v>
      </c>
      <c r="X15" s="287">
        <v>0.5</v>
      </c>
      <c r="Y15" s="287">
        <v>0.5</v>
      </c>
      <c r="Z15" s="287">
        <v>0.5</v>
      </c>
    </row>
    <row r="16" spans="1:99" x14ac:dyDescent="0.2">
      <c r="A16">
        <v>172</v>
      </c>
      <c r="B16" t="s">
        <v>178</v>
      </c>
      <c r="C16" t="s">
        <v>107</v>
      </c>
      <c r="D16">
        <v>3</v>
      </c>
      <c r="E16" t="s">
        <v>166</v>
      </c>
      <c r="F16" t="s">
        <v>48</v>
      </c>
      <c r="G16" s="10">
        <f t="shared" si="5"/>
        <v>0.25</v>
      </c>
      <c r="H16" s="10">
        <f t="shared" si="5"/>
        <v>0.25</v>
      </c>
      <c r="I16" s="10">
        <f t="shared" si="5"/>
        <v>0.25</v>
      </c>
      <c r="J16" s="10">
        <f t="shared" si="5"/>
        <v>0.25</v>
      </c>
      <c r="K16" s="11">
        <v>0.25</v>
      </c>
      <c r="L16" s="11">
        <v>0.25</v>
      </c>
      <c r="M16" s="11">
        <v>0.25</v>
      </c>
      <c r="N16" s="11">
        <v>0.25</v>
      </c>
      <c r="O16" s="12">
        <v>0.25</v>
      </c>
      <c r="P16" s="12">
        <v>0.25</v>
      </c>
      <c r="Q16" s="12">
        <v>0.25</v>
      </c>
      <c r="R16" s="12">
        <v>0.25</v>
      </c>
      <c r="S16" s="10">
        <f t="shared" ref="S16:Z20" si="7">0.25</f>
        <v>0.25</v>
      </c>
      <c r="T16" s="10">
        <f t="shared" si="7"/>
        <v>0.25</v>
      </c>
      <c r="U16" s="10">
        <f t="shared" si="7"/>
        <v>0.25</v>
      </c>
      <c r="V16" s="10">
        <f t="shared" si="7"/>
        <v>0.25</v>
      </c>
      <c r="W16" s="287">
        <f t="shared" si="7"/>
        <v>0.25</v>
      </c>
      <c r="X16" s="287">
        <f t="shared" si="7"/>
        <v>0.25</v>
      </c>
      <c r="Y16" s="287">
        <f t="shared" si="7"/>
        <v>0.25</v>
      </c>
      <c r="Z16" s="287">
        <f t="shared" si="7"/>
        <v>0.25</v>
      </c>
    </row>
    <row r="17" spans="1:26" x14ac:dyDescent="0.2">
      <c r="A17">
        <v>173</v>
      </c>
      <c r="B17" t="s">
        <v>179</v>
      </c>
      <c r="C17" t="s">
        <v>107</v>
      </c>
      <c r="D17">
        <v>3</v>
      </c>
      <c r="E17" t="s">
        <v>166</v>
      </c>
      <c r="F17" t="s">
        <v>48</v>
      </c>
      <c r="G17" s="10">
        <f t="shared" si="5"/>
        <v>0.25</v>
      </c>
      <c r="H17" s="10">
        <f t="shared" si="5"/>
        <v>0.25</v>
      </c>
      <c r="I17" s="10">
        <f t="shared" si="5"/>
        <v>0.25</v>
      </c>
      <c r="J17" s="10">
        <f t="shared" si="5"/>
        <v>0.25</v>
      </c>
      <c r="K17" s="11">
        <v>0.25</v>
      </c>
      <c r="L17" s="11">
        <v>0.25</v>
      </c>
      <c r="M17" s="11">
        <v>0.25</v>
      </c>
      <c r="N17" s="11">
        <v>0.25</v>
      </c>
      <c r="O17" s="12">
        <v>0.25</v>
      </c>
      <c r="P17" s="12">
        <v>0.25</v>
      </c>
      <c r="Q17" s="12">
        <v>0.25</v>
      </c>
      <c r="R17" s="12">
        <v>0.25</v>
      </c>
      <c r="S17" s="10">
        <f t="shared" si="7"/>
        <v>0.25</v>
      </c>
      <c r="T17" s="10">
        <f t="shared" si="7"/>
        <v>0.25</v>
      </c>
      <c r="U17" s="10">
        <f t="shared" si="7"/>
        <v>0.25</v>
      </c>
      <c r="V17" s="10">
        <f t="shared" si="7"/>
        <v>0.25</v>
      </c>
      <c r="W17" s="287">
        <f t="shared" si="7"/>
        <v>0.25</v>
      </c>
      <c r="X17" s="287">
        <f t="shared" si="7"/>
        <v>0.25</v>
      </c>
      <c r="Y17" s="287">
        <f t="shared" si="7"/>
        <v>0.25</v>
      </c>
      <c r="Z17" s="287">
        <f t="shared" si="7"/>
        <v>0.25</v>
      </c>
    </row>
    <row r="18" spans="1:26" x14ac:dyDescent="0.2">
      <c r="A18">
        <v>174</v>
      </c>
      <c r="B18" t="s">
        <v>180</v>
      </c>
      <c r="C18" t="s">
        <v>107</v>
      </c>
      <c r="D18">
        <v>3</v>
      </c>
      <c r="E18" t="s">
        <v>166</v>
      </c>
      <c r="F18" t="s">
        <v>37</v>
      </c>
      <c r="G18" s="10">
        <f t="shared" si="5"/>
        <v>0.25</v>
      </c>
      <c r="H18" s="10">
        <f t="shared" si="5"/>
        <v>0.25</v>
      </c>
      <c r="I18" s="10">
        <f t="shared" si="5"/>
        <v>0.25</v>
      </c>
      <c r="J18" s="10">
        <f t="shared" si="5"/>
        <v>0.25</v>
      </c>
      <c r="K18" s="11">
        <v>0.25</v>
      </c>
      <c r="L18" s="11">
        <v>0.25</v>
      </c>
      <c r="M18" s="11">
        <v>0.25</v>
      </c>
      <c r="N18" s="11">
        <v>0.25</v>
      </c>
      <c r="O18" s="12">
        <v>0.25</v>
      </c>
      <c r="P18" s="12">
        <v>0.25</v>
      </c>
      <c r="Q18" s="12">
        <v>0.25</v>
      </c>
      <c r="R18" s="12">
        <v>0.25</v>
      </c>
      <c r="S18" s="10">
        <f t="shared" si="7"/>
        <v>0.25</v>
      </c>
      <c r="T18" s="10">
        <f t="shared" si="7"/>
        <v>0.25</v>
      </c>
      <c r="U18" s="10">
        <f t="shared" si="7"/>
        <v>0.25</v>
      </c>
      <c r="V18" s="10">
        <f t="shared" si="7"/>
        <v>0.25</v>
      </c>
      <c r="W18" s="287">
        <f t="shared" si="7"/>
        <v>0.25</v>
      </c>
      <c r="X18" s="287">
        <f t="shared" si="7"/>
        <v>0.25</v>
      </c>
      <c r="Y18" s="287">
        <f t="shared" si="7"/>
        <v>0.25</v>
      </c>
      <c r="Z18" s="287">
        <f t="shared" si="7"/>
        <v>0.25</v>
      </c>
    </row>
    <row r="19" spans="1:26" x14ac:dyDescent="0.2">
      <c r="A19">
        <v>175</v>
      </c>
      <c r="B19" t="s">
        <v>181</v>
      </c>
      <c r="C19" t="s">
        <v>107</v>
      </c>
      <c r="D19">
        <v>3</v>
      </c>
      <c r="E19" t="s">
        <v>166</v>
      </c>
      <c r="F19" t="s">
        <v>37</v>
      </c>
      <c r="G19" s="10">
        <f t="shared" si="5"/>
        <v>0.25</v>
      </c>
      <c r="H19" s="10">
        <f t="shared" si="5"/>
        <v>0.25</v>
      </c>
      <c r="I19" s="10">
        <f t="shared" si="5"/>
        <v>0.25</v>
      </c>
      <c r="J19" s="10">
        <f t="shared" si="5"/>
        <v>0.25</v>
      </c>
      <c r="K19" s="11">
        <v>0.25</v>
      </c>
      <c r="L19" s="11">
        <v>0.25</v>
      </c>
      <c r="M19" s="11">
        <v>0.25</v>
      </c>
      <c r="N19" s="11">
        <v>0.25</v>
      </c>
      <c r="O19" s="12">
        <v>0.25</v>
      </c>
      <c r="P19" s="12">
        <v>0.25</v>
      </c>
      <c r="Q19" s="12">
        <v>0.25</v>
      </c>
      <c r="R19" s="12">
        <v>0.25</v>
      </c>
      <c r="S19" s="10">
        <f t="shared" si="7"/>
        <v>0.25</v>
      </c>
      <c r="T19" s="10">
        <f t="shared" si="7"/>
        <v>0.25</v>
      </c>
      <c r="U19" s="10">
        <f t="shared" si="7"/>
        <v>0.25</v>
      </c>
      <c r="V19" s="10">
        <f t="shared" si="7"/>
        <v>0.25</v>
      </c>
      <c r="W19" s="287">
        <f t="shared" si="7"/>
        <v>0.25</v>
      </c>
      <c r="X19" s="287">
        <f t="shared" si="7"/>
        <v>0.25</v>
      </c>
      <c r="Y19" s="287">
        <f t="shared" si="7"/>
        <v>0.25</v>
      </c>
      <c r="Z19" s="287">
        <f t="shared" si="7"/>
        <v>0.25</v>
      </c>
    </row>
    <row r="20" spans="1:26" x14ac:dyDescent="0.2">
      <c r="A20">
        <v>182</v>
      </c>
      <c r="B20" t="s">
        <v>182</v>
      </c>
      <c r="C20" t="s">
        <v>183</v>
      </c>
      <c r="D20">
        <v>3</v>
      </c>
      <c r="E20" t="s">
        <v>166</v>
      </c>
      <c r="F20" t="s">
        <v>37</v>
      </c>
      <c r="G20" s="10">
        <f t="shared" si="5"/>
        <v>0.25</v>
      </c>
      <c r="H20" s="10">
        <f t="shared" si="5"/>
        <v>0.25</v>
      </c>
      <c r="I20" s="10">
        <f t="shared" si="5"/>
        <v>0.25</v>
      </c>
      <c r="J20" s="10">
        <f t="shared" si="5"/>
        <v>0.25</v>
      </c>
      <c r="K20" s="11">
        <v>0.25</v>
      </c>
      <c r="L20" s="11">
        <v>0.25</v>
      </c>
      <c r="M20" s="11">
        <v>0.25</v>
      </c>
      <c r="N20" s="11">
        <v>0.25</v>
      </c>
      <c r="O20" s="12">
        <v>0.25</v>
      </c>
      <c r="P20" s="12">
        <v>0.25</v>
      </c>
      <c r="Q20" s="12">
        <v>0.25</v>
      </c>
      <c r="R20" s="12">
        <v>0.25</v>
      </c>
      <c r="S20" s="10">
        <f t="shared" si="7"/>
        <v>0.25</v>
      </c>
      <c r="T20" s="10">
        <f t="shared" si="7"/>
        <v>0.25</v>
      </c>
      <c r="U20" s="10">
        <f t="shared" si="7"/>
        <v>0.25</v>
      </c>
      <c r="V20" s="10">
        <f t="shared" si="7"/>
        <v>0.25</v>
      </c>
      <c r="W20" s="287">
        <f t="shared" si="7"/>
        <v>0.25</v>
      </c>
      <c r="X20" s="287">
        <f t="shared" si="7"/>
        <v>0.25</v>
      </c>
      <c r="Y20" s="287">
        <f t="shared" si="7"/>
        <v>0.25</v>
      </c>
      <c r="Z20" s="287">
        <f t="shared" si="7"/>
        <v>0.25</v>
      </c>
    </row>
    <row r="21" spans="1:26" x14ac:dyDescent="0.2">
      <c r="A21">
        <v>610</v>
      </c>
      <c r="B21" t="s">
        <v>184</v>
      </c>
      <c r="C21" t="s">
        <v>107</v>
      </c>
      <c r="D21">
        <v>3</v>
      </c>
      <c r="E21" t="s">
        <v>19</v>
      </c>
      <c r="F21" t="s">
        <v>16</v>
      </c>
      <c r="G21" s="10">
        <v>0</v>
      </c>
      <c r="H21" s="10">
        <v>0</v>
      </c>
      <c r="I21" s="10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2">
        <v>0.3</v>
      </c>
      <c r="P21" s="12">
        <v>0.3</v>
      </c>
      <c r="Q21" s="12">
        <v>0.3</v>
      </c>
      <c r="R21" s="12">
        <v>0.3</v>
      </c>
      <c r="S21" s="10">
        <v>0.3</v>
      </c>
      <c r="T21" s="10">
        <v>0.3</v>
      </c>
      <c r="U21" s="10">
        <v>0.3</v>
      </c>
      <c r="V21" s="10">
        <v>0.3</v>
      </c>
      <c r="W21" s="287">
        <v>0.3</v>
      </c>
      <c r="X21" s="287">
        <v>0.3</v>
      </c>
      <c r="Y21" s="287">
        <v>0.3</v>
      </c>
      <c r="Z21" s="287">
        <v>0.3</v>
      </c>
    </row>
    <row r="22" spans="1:26" x14ac:dyDescent="0.2">
      <c r="A22">
        <v>530</v>
      </c>
      <c r="B22" t="s">
        <v>185</v>
      </c>
      <c r="C22" t="s">
        <v>107</v>
      </c>
      <c r="D22">
        <v>3</v>
      </c>
      <c r="E22" t="s">
        <v>166</v>
      </c>
      <c r="F22" t="s">
        <v>37</v>
      </c>
      <c r="G22" s="10">
        <v>1</v>
      </c>
      <c r="H22" s="10">
        <v>1</v>
      </c>
      <c r="I22" s="10">
        <v>1</v>
      </c>
      <c r="J22" s="10">
        <v>1</v>
      </c>
      <c r="K22" s="11">
        <v>1</v>
      </c>
      <c r="L22" s="11">
        <v>1</v>
      </c>
      <c r="M22" s="11">
        <v>1</v>
      </c>
      <c r="N22" s="11">
        <v>1</v>
      </c>
      <c r="O22" s="12">
        <v>1</v>
      </c>
      <c r="P22" s="12">
        <v>1</v>
      </c>
      <c r="Q22" s="12">
        <v>1</v>
      </c>
      <c r="R22" s="12">
        <v>1</v>
      </c>
      <c r="S22" s="51">
        <v>2</v>
      </c>
      <c r="T22" s="51">
        <v>2</v>
      </c>
      <c r="U22" s="51">
        <v>2</v>
      </c>
      <c r="V22" s="51">
        <v>2</v>
      </c>
      <c r="W22" s="287">
        <v>1</v>
      </c>
      <c r="X22" s="287">
        <v>1</v>
      </c>
      <c r="Y22" s="287">
        <v>1</v>
      </c>
      <c r="Z22" s="287">
        <v>1</v>
      </c>
    </row>
    <row r="23" spans="1:26" x14ac:dyDescent="0.2">
      <c r="A23">
        <v>536</v>
      </c>
      <c r="B23" t="s">
        <v>186</v>
      </c>
      <c r="C23" t="s">
        <v>108</v>
      </c>
      <c r="D23">
        <v>3</v>
      </c>
      <c r="E23" t="s">
        <v>166</v>
      </c>
      <c r="F23" t="s">
        <v>16</v>
      </c>
      <c r="G23" s="10">
        <v>0.5</v>
      </c>
      <c r="H23" s="10">
        <v>0.5</v>
      </c>
      <c r="I23" s="10">
        <v>0.5</v>
      </c>
      <c r="J23" s="10">
        <v>0.5</v>
      </c>
      <c r="K23" s="11">
        <v>0.5</v>
      </c>
      <c r="L23" s="11">
        <v>0.5</v>
      </c>
      <c r="M23" s="11">
        <v>0.5</v>
      </c>
      <c r="N23" s="11">
        <v>0.5</v>
      </c>
      <c r="O23" s="18">
        <v>0</v>
      </c>
      <c r="P23" s="18">
        <v>0</v>
      </c>
      <c r="Q23" s="18">
        <v>0</v>
      </c>
      <c r="R23" s="18">
        <v>0</v>
      </c>
      <c r="S23" s="19">
        <v>0</v>
      </c>
      <c r="T23" s="19">
        <v>0</v>
      </c>
      <c r="U23" s="19">
        <v>0</v>
      </c>
      <c r="V23" s="19">
        <v>0</v>
      </c>
      <c r="W23" s="300">
        <v>0</v>
      </c>
      <c r="X23" s="300">
        <v>0</v>
      </c>
      <c r="Y23" s="300">
        <v>0</v>
      </c>
      <c r="Z23" s="300">
        <v>0</v>
      </c>
    </row>
    <row r="24" spans="1:26" x14ac:dyDescent="0.2">
      <c r="A24">
        <v>548</v>
      </c>
      <c r="B24" t="s">
        <v>187</v>
      </c>
      <c r="C24" t="s">
        <v>30</v>
      </c>
      <c r="D24">
        <v>3</v>
      </c>
      <c r="E24" t="s">
        <v>19</v>
      </c>
      <c r="F24" t="s">
        <v>21</v>
      </c>
      <c r="G24" s="10">
        <v>0.15</v>
      </c>
      <c r="H24" s="10">
        <v>0.15</v>
      </c>
      <c r="I24" s="10">
        <v>0.15</v>
      </c>
      <c r="J24" s="10">
        <v>0.15</v>
      </c>
      <c r="K24" s="11">
        <v>0.15</v>
      </c>
      <c r="L24" s="11">
        <v>0.15</v>
      </c>
      <c r="M24" s="11">
        <v>0.15</v>
      </c>
      <c r="N24" s="11">
        <v>0.15</v>
      </c>
      <c r="O24" s="12">
        <v>0.15</v>
      </c>
      <c r="P24" s="12">
        <v>0.15</v>
      </c>
      <c r="Q24" s="12">
        <v>0.15</v>
      </c>
      <c r="R24" s="12">
        <v>0.15</v>
      </c>
      <c r="S24" s="10">
        <v>0.15</v>
      </c>
      <c r="T24" s="10">
        <v>0.15</v>
      </c>
      <c r="U24" s="10">
        <v>0.15</v>
      </c>
      <c r="V24" s="10">
        <v>0.15</v>
      </c>
      <c r="W24" s="287">
        <v>0.15</v>
      </c>
      <c r="X24" s="287">
        <v>0.15</v>
      </c>
      <c r="Y24" s="287">
        <v>0.15</v>
      </c>
      <c r="Z24" s="287">
        <v>0.15</v>
      </c>
    </row>
    <row r="25" spans="1:26" x14ac:dyDescent="0.2">
      <c r="A25">
        <v>575</v>
      </c>
      <c r="B25" t="s">
        <v>188</v>
      </c>
      <c r="C25" t="s">
        <v>88</v>
      </c>
      <c r="D25">
        <v>3</v>
      </c>
      <c r="E25" t="s">
        <v>19</v>
      </c>
      <c r="F25" t="s">
        <v>48</v>
      </c>
      <c r="G25" s="10">
        <v>0</v>
      </c>
      <c r="H25" s="10">
        <v>0</v>
      </c>
      <c r="I25" s="10">
        <v>0</v>
      </c>
      <c r="J25" s="10">
        <v>0</v>
      </c>
      <c r="K25" s="11">
        <v>0.5</v>
      </c>
      <c r="L25" s="11">
        <v>0.5</v>
      </c>
      <c r="M25" s="11">
        <v>0.5</v>
      </c>
      <c r="N25" s="11">
        <v>0.5</v>
      </c>
      <c r="O25" s="12">
        <v>0.5</v>
      </c>
      <c r="P25" s="12">
        <v>0.5</v>
      </c>
      <c r="Q25" s="12">
        <v>0.5</v>
      </c>
      <c r="R25" s="12">
        <v>0.5</v>
      </c>
      <c r="S25" s="10">
        <v>0.5</v>
      </c>
      <c r="T25" s="10">
        <v>0.5</v>
      </c>
      <c r="U25" s="10">
        <v>0.5</v>
      </c>
      <c r="V25" s="10">
        <v>0.5</v>
      </c>
      <c r="W25" s="287">
        <v>0.5</v>
      </c>
      <c r="X25" s="287">
        <v>0.5</v>
      </c>
      <c r="Y25" s="287">
        <v>0.5</v>
      </c>
      <c r="Z25" s="287">
        <v>0.5</v>
      </c>
    </row>
    <row r="26" spans="1:26" x14ac:dyDescent="0.2">
      <c r="A26">
        <v>169</v>
      </c>
      <c r="B26" t="s">
        <v>189</v>
      </c>
      <c r="C26" t="s">
        <v>107</v>
      </c>
      <c r="D26">
        <v>3</v>
      </c>
      <c r="E26" t="s">
        <v>166</v>
      </c>
      <c r="F26" t="s">
        <v>37</v>
      </c>
      <c r="G26" s="10">
        <v>1</v>
      </c>
      <c r="H26" s="10">
        <v>1</v>
      </c>
      <c r="I26" s="10">
        <v>1</v>
      </c>
      <c r="J26" s="10">
        <v>1</v>
      </c>
      <c r="K26" s="11">
        <v>1</v>
      </c>
      <c r="L26" s="11">
        <v>1</v>
      </c>
      <c r="M26" s="11">
        <v>1</v>
      </c>
      <c r="N26" s="11">
        <v>1</v>
      </c>
      <c r="O26" s="12">
        <v>1</v>
      </c>
      <c r="P26" s="12">
        <v>1</v>
      </c>
      <c r="Q26" s="12">
        <v>1</v>
      </c>
      <c r="R26" s="12">
        <v>1</v>
      </c>
      <c r="S26" s="51">
        <v>1</v>
      </c>
      <c r="T26" s="51">
        <v>1</v>
      </c>
      <c r="U26" s="51">
        <v>1</v>
      </c>
      <c r="V26" s="51">
        <v>1</v>
      </c>
      <c r="W26" s="287">
        <v>1</v>
      </c>
      <c r="X26" s="287">
        <v>1</v>
      </c>
      <c r="Y26" s="287">
        <v>1</v>
      </c>
      <c r="Z26" s="287">
        <v>1</v>
      </c>
    </row>
    <row r="27" spans="1:26" x14ac:dyDescent="0.2">
      <c r="A27">
        <v>177</v>
      </c>
      <c r="B27" t="s">
        <v>190</v>
      </c>
      <c r="C27" t="s">
        <v>165</v>
      </c>
      <c r="D27">
        <v>3</v>
      </c>
      <c r="E27" t="s">
        <v>166</v>
      </c>
      <c r="F27" t="s">
        <v>16</v>
      </c>
      <c r="G27" s="10">
        <v>0.45</v>
      </c>
      <c r="H27" s="10">
        <v>0.45</v>
      </c>
      <c r="I27" s="10">
        <v>0.45</v>
      </c>
      <c r="J27" s="10">
        <v>0.45</v>
      </c>
      <c r="K27" s="11">
        <v>0.45</v>
      </c>
      <c r="L27" s="11">
        <v>0.45</v>
      </c>
      <c r="M27" s="11">
        <v>0.45</v>
      </c>
      <c r="N27" s="11">
        <v>0.45</v>
      </c>
      <c r="O27" s="12">
        <v>0.45</v>
      </c>
      <c r="P27" s="12">
        <v>0.45</v>
      </c>
      <c r="Q27" s="12">
        <v>0.45</v>
      </c>
      <c r="R27" s="12">
        <v>0.45</v>
      </c>
      <c r="S27" s="10">
        <v>0.45</v>
      </c>
      <c r="T27" s="10">
        <v>0.45</v>
      </c>
      <c r="U27" s="10">
        <v>0.45</v>
      </c>
      <c r="V27" s="10">
        <v>0.45</v>
      </c>
      <c r="W27" s="287">
        <v>0.45</v>
      </c>
      <c r="X27" s="287">
        <v>0.45</v>
      </c>
      <c r="Y27" s="287">
        <v>0.45</v>
      </c>
      <c r="Z27" s="287">
        <v>0.45</v>
      </c>
    </row>
    <row r="28" spans="1:26" x14ac:dyDescent="0.2">
      <c r="A28">
        <v>178</v>
      </c>
      <c r="B28" t="s">
        <v>191</v>
      </c>
      <c r="C28" t="s">
        <v>165</v>
      </c>
      <c r="D28">
        <v>3</v>
      </c>
      <c r="E28" t="s">
        <v>166</v>
      </c>
      <c r="F28" t="s">
        <v>16</v>
      </c>
      <c r="G28" s="10">
        <v>0.05</v>
      </c>
      <c r="H28" s="10">
        <v>0.05</v>
      </c>
      <c r="I28" s="10">
        <v>0.05</v>
      </c>
      <c r="J28" s="10">
        <v>0.05</v>
      </c>
      <c r="K28" s="11">
        <v>0.05</v>
      </c>
      <c r="L28" s="11">
        <v>0.05</v>
      </c>
      <c r="M28" s="11">
        <v>0.05</v>
      </c>
      <c r="N28" s="11">
        <v>0.05</v>
      </c>
      <c r="O28" s="12">
        <v>0.05</v>
      </c>
      <c r="P28" s="12">
        <v>0.05</v>
      </c>
      <c r="Q28" s="12">
        <v>0.05</v>
      </c>
      <c r="R28" s="12">
        <v>0.05</v>
      </c>
      <c r="S28" s="10">
        <v>0.05</v>
      </c>
      <c r="T28" s="10">
        <v>0.05</v>
      </c>
      <c r="U28" s="10">
        <v>0.05</v>
      </c>
      <c r="V28" s="10">
        <v>0.05</v>
      </c>
      <c r="W28" s="287">
        <v>0.05</v>
      </c>
      <c r="X28" s="287">
        <v>0.05</v>
      </c>
      <c r="Y28" s="287">
        <v>0.05</v>
      </c>
      <c r="Z28" s="287">
        <v>0.05</v>
      </c>
    </row>
    <row r="29" spans="1:26" x14ac:dyDescent="0.2">
      <c r="A29">
        <v>179</v>
      </c>
      <c r="B29" t="s">
        <v>192</v>
      </c>
      <c r="C29" t="s">
        <v>193</v>
      </c>
      <c r="D29">
        <v>3</v>
      </c>
      <c r="E29" t="s">
        <v>166</v>
      </c>
      <c r="F29" t="s">
        <v>16</v>
      </c>
      <c r="G29" s="10">
        <v>1.5</v>
      </c>
      <c r="H29" s="10">
        <v>1.5</v>
      </c>
      <c r="I29" s="10">
        <v>1.5</v>
      </c>
      <c r="J29" s="10">
        <v>1.5</v>
      </c>
      <c r="K29" s="11">
        <v>1.5</v>
      </c>
      <c r="L29" s="11">
        <v>1.5</v>
      </c>
      <c r="M29" s="11">
        <v>1.5</v>
      </c>
      <c r="N29" s="11">
        <v>1.5</v>
      </c>
      <c r="O29" s="12">
        <v>1.5</v>
      </c>
      <c r="P29" s="12">
        <v>1.5</v>
      </c>
      <c r="Q29" s="12">
        <v>1.5</v>
      </c>
      <c r="R29" s="12">
        <v>1.5</v>
      </c>
      <c r="S29" s="10">
        <v>1.5</v>
      </c>
      <c r="T29" s="10">
        <v>1.5</v>
      </c>
      <c r="U29" s="10">
        <v>1.5</v>
      </c>
      <c r="V29" s="10">
        <v>1.5</v>
      </c>
      <c r="W29" s="287">
        <v>1.5</v>
      </c>
      <c r="X29" s="287">
        <v>1.5</v>
      </c>
      <c r="Y29" s="287">
        <v>1.5</v>
      </c>
      <c r="Z29" s="287">
        <v>1.5</v>
      </c>
    </row>
    <row r="30" spans="1:26" x14ac:dyDescent="0.2">
      <c r="A30">
        <v>180</v>
      </c>
      <c r="B30" t="s">
        <v>194</v>
      </c>
      <c r="C30" t="s">
        <v>195</v>
      </c>
      <c r="D30">
        <v>3</v>
      </c>
      <c r="E30" t="s">
        <v>166</v>
      </c>
      <c r="F30" t="s">
        <v>16</v>
      </c>
      <c r="G30" s="10">
        <v>1.65</v>
      </c>
      <c r="H30" s="10">
        <v>1.95</v>
      </c>
      <c r="I30" s="10">
        <v>1.95</v>
      </c>
      <c r="J30" s="10">
        <v>1.95</v>
      </c>
      <c r="K30" s="11">
        <v>1.95</v>
      </c>
      <c r="L30" s="11">
        <v>1.95</v>
      </c>
      <c r="M30" s="11">
        <v>1.95</v>
      </c>
      <c r="N30" s="11">
        <v>1.95</v>
      </c>
      <c r="O30" s="12">
        <v>1.95</v>
      </c>
      <c r="P30" s="12">
        <v>1.95</v>
      </c>
      <c r="Q30" s="12">
        <v>1.95</v>
      </c>
      <c r="R30" s="12">
        <v>1.95</v>
      </c>
      <c r="S30" s="10">
        <f t="shared" ref="S30:Z30" si="8">14*0.15</f>
        <v>2.1</v>
      </c>
      <c r="T30" s="10">
        <f t="shared" si="8"/>
        <v>2.1</v>
      </c>
      <c r="U30" s="10">
        <f t="shared" si="8"/>
        <v>2.1</v>
      </c>
      <c r="V30" s="10">
        <f t="shared" si="8"/>
        <v>2.1</v>
      </c>
      <c r="W30" s="287">
        <f t="shared" si="8"/>
        <v>2.1</v>
      </c>
      <c r="X30" s="287">
        <f t="shared" si="8"/>
        <v>2.1</v>
      </c>
      <c r="Y30" s="287">
        <f t="shared" si="8"/>
        <v>2.1</v>
      </c>
      <c r="Z30" s="287">
        <f t="shared" si="8"/>
        <v>2.1</v>
      </c>
    </row>
    <row r="31" spans="1:26" x14ac:dyDescent="0.2">
      <c r="A31">
        <v>181</v>
      </c>
      <c r="B31" t="s">
        <v>196</v>
      </c>
      <c r="C31" t="s">
        <v>197</v>
      </c>
      <c r="D31">
        <v>3</v>
      </c>
      <c r="E31" t="s">
        <v>166</v>
      </c>
      <c r="F31" t="s">
        <v>16</v>
      </c>
      <c r="G31" s="10">
        <v>0.05</v>
      </c>
      <c r="H31" s="10">
        <v>0.05</v>
      </c>
      <c r="I31" s="10">
        <v>0.05</v>
      </c>
      <c r="J31" s="10">
        <v>0.05</v>
      </c>
      <c r="K31" s="11">
        <v>0.05</v>
      </c>
      <c r="L31" s="11">
        <v>0.05</v>
      </c>
      <c r="M31" s="11">
        <v>0.05</v>
      </c>
      <c r="N31" s="11">
        <v>0.05</v>
      </c>
      <c r="O31" s="12">
        <v>0.05</v>
      </c>
      <c r="P31" s="12">
        <v>0.05</v>
      </c>
      <c r="Q31" s="12">
        <v>0.05</v>
      </c>
      <c r="R31" s="12">
        <v>0.05</v>
      </c>
      <c r="S31" s="10">
        <v>0.05</v>
      </c>
      <c r="T31" s="10">
        <v>0.05</v>
      </c>
      <c r="U31" s="10">
        <v>0.05</v>
      </c>
      <c r="V31" s="10">
        <v>0.05</v>
      </c>
      <c r="W31" s="287">
        <v>0.05</v>
      </c>
      <c r="X31" s="287">
        <v>0.05</v>
      </c>
      <c r="Y31" s="287">
        <v>0.05</v>
      </c>
      <c r="Z31" s="287">
        <v>0.05</v>
      </c>
    </row>
    <row r="32" spans="1:26" x14ac:dyDescent="0.2">
      <c r="A32">
        <v>608</v>
      </c>
      <c r="B32" t="s">
        <v>198</v>
      </c>
      <c r="C32" t="s">
        <v>107</v>
      </c>
      <c r="D32">
        <v>3</v>
      </c>
      <c r="E32" t="s">
        <v>19</v>
      </c>
      <c r="F32" t="s">
        <v>48</v>
      </c>
      <c r="G32" s="10">
        <v>0</v>
      </c>
      <c r="H32" s="10">
        <v>0</v>
      </c>
      <c r="I32" s="10">
        <v>0</v>
      </c>
      <c r="J32" s="10">
        <v>0</v>
      </c>
      <c r="K32" s="11">
        <v>0</v>
      </c>
      <c r="L32" s="11">
        <v>0</v>
      </c>
      <c r="M32" s="11">
        <v>0</v>
      </c>
      <c r="N32" s="11">
        <v>0</v>
      </c>
      <c r="O32" s="12">
        <v>0.25</v>
      </c>
      <c r="P32" s="12">
        <v>0.25</v>
      </c>
      <c r="Q32" s="12">
        <v>0.25</v>
      </c>
      <c r="R32" s="12">
        <v>0.25</v>
      </c>
      <c r="S32" s="10">
        <v>0.25</v>
      </c>
      <c r="T32" s="10">
        <v>0.25</v>
      </c>
      <c r="U32" s="10">
        <v>0.25</v>
      </c>
      <c r="V32" s="10">
        <v>0.25</v>
      </c>
      <c r="W32" s="287">
        <v>0.25</v>
      </c>
      <c r="X32" s="287">
        <v>0.25</v>
      </c>
      <c r="Y32" s="287">
        <v>0.25</v>
      </c>
      <c r="Z32" s="287">
        <v>0.25</v>
      </c>
    </row>
    <row r="33" spans="1:26" x14ac:dyDescent="0.2">
      <c r="A33">
        <v>605</v>
      </c>
      <c r="B33" t="s">
        <v>199</v>
      </c>
      <c r="C33" t="s">
        <v>24</v>
      </c>
      <c r="D33">
        <v>3</v>
      </c>
      <c r="E33" t="s">
        <v>15</v>
      </c>
      <c r="F33" t="s">
        <v>37</v>
      </c>
      <c r="G33" s="10">
        <v>0</v>
      </c>
      <c r="H33" s="10">
        <v>0</v>
      </c>
      <c r="I33" s="10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2">
        <v>0.5</v>
      </c>
      <c r="P33" s="12">
        <v>0.5</v>
      </c>
      <c r="Q33" s="12">
        <v>0.5</v>
      </c>
      <c r="R33" s="12">
        <v>0.5</v>
      </c>
      <c r="S33" s="48">
        <v>0</v>
      </c>
      <c r="T33" s="48">
        <v>0</v>
      </c>
      <c r="U33" s="48">
        <v>0</v>
      </c>
      <c r="V33" s="48">
        <v>0</v>
      </c>
      <c r="W33" s="287">
        <v>0</v>
      </c>
      <c r="X33" s="287">
        <v>0</v>
      </c>
      <c r="Y33" s="287">
        <v>0</v>
      </c>
      <c r="Z33" s="287">
        <v>0</v>
      </c>
    </row>
    <row r="34" spans="1:26" x14ac:dyDescent="0.2">
      <c r="F34" s="13" t="s">
        <v>27</v>
      </c>
      <c r="G34" s="14">
        <f t="shared" ref="G34:V34" si="9">SUM(G4:G33)</f>
        <v>12.350000000000001</v>
      </c>
      <c r="H34" s="14">
        <f t="shared" si="9"/>
        <v>12.65</v>
      </c>
      <c r="I34" s="14">
        <f t="shared" si="9"/>
        <v>12.65</v>
      </c>
      <c r="J34" s="14">
        <f t="shared" si="9"/>
        <v>12.65</v>
      </c>
      <c r="K34" s="15">
        <f t="shared" si="9"/>
        <v>13.15</v>
      </c>
      <c r="L34" s="15">
        <f t="shared" si="9"/>
        <v>13.15</v>
      </c>
      <c r="M34" s="15">
        <f t="shared" si="9"/>
        <v>13.15</v>
      </c>
      <c r="N34" s="15">
        <f t="shared" si="9"/>
        <v>13.15</v>
      </c>
      <c r="O34" s="16">
        <f t="shared" si="9"/>
        <v>13.95</v>
      </c>
      <c r="P34" s="16">
        <f t="shared" si="9"/>
        <v>13.95</v>
      </c>
      <c r="Q34" s="16">
        <f t="shared" si="9"/>
        <v>13.95</v>
      </c>
      <c r="R34" s="16">
        <f t="shared" si="9"/>
        <v>13.95</v>
      </c>
      <c r="S34" s="14">
        <f t="shared" si="9"/>
        <v>14.600000000000001</v>
      </c>
      <c r="T34" s="14">
        <f t="shared" si="9"/>
        <v>14.600000000000001</v>
      </c>
      <c r="U34" s="14">
        <f t="shared" si="9"/>
        <v>14.600000000000001</v>
      </c>
      <c r="V34" s="14">
        <f t="shared" si="9"/>
        <v>14.600000000000001</v>
      </c>
      <c r="W34" s="289">
        <f t="shared" ref="W34:Z34" si="10">SUM(W4:W33)</f>
        <v>13.6</v>
      </c>
      <c r="X34" s="289">
        <f t="shared" si="10"/>
        <v>13.6</v>
      </c>
      <c r="Y34" s="289">
        <f t="shared" si="10"/>
        <v>13.6</v>
      </c>
      <c r="Z34" s="289">
        <f t="shared" si="10"/>
        <v>13.6</v>
      </c>
    </row>
    <row r="35" spans="1:26" x14ac:dyDescent="0.2">
      <c r="F35" s="13" t="s">
        <v>28</v>
      </c>
      <c r="G35" s="331">
        <f>SUM(G34,H34,I34,J34)/4</f>
        <v>12.574999999999999</v>
      </c>
      <c r="H35" s="332"/>
      <c r="I35" s="332"/>
      <c r="J35" s="332"/>
      <c r="K35" s="338">
        <f>SUM(K34,L34,M34,N34)/4</f>
        <v>13.15</v>
      </c>
      <c r="L35" s="339"/>
      <c r="M35" s="339"/>
      <c r="N35" s="339"/>
      <c r="O35" s="329">
        <f>SUM(O34,P34,Q34,R34)/4</f>
        <v>13.95</v>
      </c>
      <c r="P35" s="330"/>
      <c r="Q35" s="330"/>
      <c r="R35" s="330"/>
      <c r="S35" s="331">
        <f>SUM(S34,T34,U34,V34)/4</f>
        <v>14.600000000000001</v>
      </c>
      <c r="T35" s="332"/>
      <c r="U35" s="332"/>
      <c r="V35" s="332"/>
      <c r="W35" s="323">
        <f>SUM(W34,X34,Y34,Z34)/4</f>
        <v>13.6</v>
      </c>
      <c r="X35" s="324"/>
      <c r="Y35" s="324"/>
      <c r="Z35" s="324"/>
    </row>
  </sheetData>
  <mergeCells count="16">
    <mergeCell ref="W1:Z1"/>
    <mergeCell ref="W35:Z35"/>
    <mergeCell ref="G1:J1"/>
    <mergeCell ref="K1:N1"/>
    <mergeCell ref="O1:R1"/>
    <mergeCell ref="S1:V1"/>
    <mergeCell ref="G35:J35"/>
    <mergeCell ref="K35:N35"/>
    <mergeCell ref="O35:R35"/>
    <mergeCell ref="S35:V35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4C62C-939F-3D47-8110-3CB50FE07DC2}">
  <dimension ref="A1:CQ48"/>
  <sheetViews>
    <sheetView zoomScale="150" zoomScaleNormal="150" workbookViewId="0">
      <pane xSplit="2" ySplit="3" topLeftCell="V26" activePane="bottomRight" state="frozen"/>
      <selection pane="topRight" activeCell="C1" sqref="C1"/>
      <selection pane="bottomLeft" activeCell="A4" sqref="A4"/>
      <selection pane="bottomRight" activeCell="W47" sqref="W47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183</v>
      </c>
      <c r="B4" t="s">
        <v>29</v>
      </c>
      <c r="C4" t="s">
        <v>30</v>
      </c>
      <c r="D4">
        <v>3</v>
      </c>
      <c r="E4" t="s">
        <v>19</v>
      </c>
      <c r="F4" t="s">
        <v>16</v>
      </c>
      <c r="G4" s="11">
        <v>0.3</v>
      </c>
      <c r="H4" s="11">
        <v>0.3</v>
      </c>
      <c r="I4" s="11">
        <v>0.3</v>
      </c>
      <c r="J4" s="11">
        <v>0.3</v>
      </c>
      <c r="K4" s="12">
        <v>0.3</v>
      </c>
      <c r="L4" s="12">
        <v>0.3</v>
      </c>
      <c r="M4" s="12">
        <v>0.3</v>
      </c>
      <c r="N4" s="12">
        <v>0.3</v>
      </c>
      <c r="O4" s="233">
        <v>0.3</v>
      </c>
      <c r="P4" s="233">
        <v>0.3</v>
      </c>
      <c r="Q4" s="233">
        <v>0.3</v>
      </c>
      <c r="R4" s="233">
        <v>0.3</v>
      </c>
      <c r="S4" s="10">
        <v>0.3</v>
      </c>
      <c r="T4" s="10">
        <v>0.3</v>
      </c>
      <c r="U4" s="10">
        <v>0.3</v>
      </c>
      <c r="V4" s="10">
        <v>0.3</v>
      </c>
      <c r="W4" s="239">
        <v>0.3</v>
      </c>
      <c r="X4" s="239">
        <v>0.3</v>
      </c>
      <c r="Y4" s="239">
        <v>0.3</v>
      </c>
      <c r="Z4" s="239">
        <v>0.3</v>
      </c>
      <c r="AA4" s="1" t="s">
        <v>32</v>
      </c>
    </row>
    <row r="5" spans="1:95" x14ac:dyDescent="0.2">
      <c r="A5">
        <v>184</v>
      </c>
      <c r="B5" t="s">
        <v>33</v>
      </c>
      <c r="C5" t="s">
        <v>30</v>
      </c>
      <c r="D5">
        <v>3</v>
      </c>
      <c r="E5" t="s">
        <v>19</v>
      </c>
      <c r="F5" t="s">
        <v>16</v>
      </c>
      <c r="G5" s="11">
        <v>0.25</v>
      </c>
      <c r="H5" s="11">
        <v>0.25</v>
      </c>
      <c r="I5" s="11">
        <v>0.25</v>
      </c>
      <c r="J5" s="11">
        <v>0.25</v>
      </c>
      <c r="K5" s="12">
        <v>0.25</v>
      </c>
      <c r="L5" s="12">
        <v>0.25</v>
      </c>
      <c r="M5" s="12">
        <v>0.25</v>
      </c>
      <c r="N5" s="12">
        <v>0.25</v>
      </c>
      <c r="O5" s="233">
        <v>0.25</v>
      </c>
      <c r="P5" s="233">
        <v>0.25</v>
      </c>
      <c r="Q5" s="233">
        <v>0.25</v>
      </c>
      <c r="R5" s="233">
        <v>0.25</v>
      </c>
      <c r="S5" s="10">
        <v>0.25</v>
      </c>
      <c r="T5" s="10">
        <v>0.25</v>
      </c>
      <c r="U5" s="10">
        <v>0.25</v>
      </c>
      <c r="V5" s="10">
        <v>0.25</v>
      </c>
      <c r="W5" s="239">
        <v>0.25</v>
      </c>
      <c r="X5" s="239">
        <v>0.25</v>
      </c>
      <c r="Y5" s="239">
        <v>0.25</v>
      </c>
      <c r="Z5" s="239">
        <v>0.25</v>
      </c>
      <c r="AA5" s="1" t="s">
        <v>32</v>
      </c>
    </row>
    <row r="6" spans="1:95" x14ac:dyDescent="0.2">
      <c r="A6">
        <v>185</v>
      </c>
      <c r="B6" t="s">
        <v>105</v>
      </c>
      <c r="C6" t="s">
        <v>30</v>
      </c>
      <c r="D6">
        <v>3</v>
      </c>
      <c r="E6" t="s">
        <v>10</v>
      </c>
      <c r="F6" t="s">
        <v>21</v>
      </c>
      <c r="G6" s="11">
        <v>0.25</v>
      </c>
      <c r="H6" s="11">
        <v>0.25</v>
      </c>
      <c r="I6" s="11">
        <v>0.25</v>
      </c>
      <c r="J6" s="11">
        <v>0.25</v>
      </c>
      <c r="K6" s="12">
        <v>0.25</v>
      </c>
      <c r="L6" s="12">
        <v>0.25</v>
      </c>
      <c r="M6" s="12">
        <v>0.25</v>
      </c>
      <c r="N6" s="12">
        <v>0.25</v>
      </c>
      <c r="O6" s="233">
        <v>0.25</v>
      </c>
      <c r="P6" s="233">
        <v>0.25</v>
      </c>
      <c r="Q6" s="233">
        <v>0.25</v>
      </c>
      <c r="R6" s="233">
        <v>0.25</v>
      </c>
      <c r="S6" s="10">
        <v>0.25</v>
      </c>
      <c r="T6" s="10">
        <v>0.25</v>
      </c>
      <c r="U6" s="10">
        <v>0.25</v>
      </c>
      <c r="V6" s="10">
        <v>0.25</v>
      </c>
      <c r="W6" s="239">
        <v>0.25</v>
      </c>
      <c r="X6" s="239">
        <v>0.25</v>
      </c>
      <c r="Y6" s="239">
        <v>0.25</v>
      </c>
      <c r="Z6" s="239">
        <v>0.25</v>
      </c>
      <c r="AA6" s="1" t="s">
        <v>32</v>
      </c>
    </row>
    <row r="7" spans="1:95" x14ac:dyDescent="0.2">
      <c r="A7">
        <v>186</v>
      </c>
      <c r="B7" t="s">
        <v>200</v>
      </c>
      <c r="C7" t="s">
        <v>30</v>
      </c>
      <c r="D7">
        <v>3</v>
      </c>
      <c r="E7" t="s">
        <v>19</v>
      </c>
      <c r="F7" t="s">
        <v>37</v>
      </c>
      <c r="G7" s="11">
        <v>0.25</v>
      </c>
      <c r="H7" s="11">
        <v>0.25</v>
      </c>
      <c r="I7" s="11">
        <v>0.25</v>
      </c>
      <c r="J7" s="11">
        <v>0.25</v>
      </c>
      <c r="K7" s="12">
        <v>0.25</v>
      </c>
      <c r="L7" s="12">
        <v>0.25</v>
      </c>
      <c r="M7" s="12">
        <v>0.25</v>
      </c>
      <c r="N7" s="12">
        <v>0.25</v>
      </c>
      <c r="O7" s="233">
        <v>0.25</v>
      </c>
      <c r="P7" s="233">
        <v>0.25</v>
      </c>
      <c r="Q7" s="233">
        <v>0.25</v>
      </c>
      <c r="R7" s="233">
        <v>0.25</v>
      </c>
      <c r="S7" s="10">
        <v>0.16700000000000001</v>
      </c>
      <c r="T7" s="10">
        <v>0</v>
      </c>
      <c r="U7" s="10">
        <v>0</v>
      </c>
      <c r="V7" s="10">
        <v>0</v>
      </c>
      <c r="W7" s="239">
        <v>0</v>
      </c>
      <c r="X7" s="239">
        <v>0</v>
      </c>
      <c r="Y7" s="239">
        <v>0</v>
      </c>
      <c r="Z7" s="239">
        <v>0</v>
      </c>
      <c r="AA7" s="1" t="s">
        <v>561</v>
      </c>
    </row>
    <row r="8" spans="1:95" x14ac:dyDescent="0.2">
      <c r="A8">
        <v>675</v>
      </c>
      <c r="B8" t="s">
        <v>562</v>
      </c>
      <c r="C8" t="s">
        <v>88</v>
      </c>
      <c r="D8">
        <v>3</v>
      </c>
      <c r="E8" t="s">
        <v>142</v>
      </c>
      <c r="F8" t="s">
        <v>16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2">
        <v>0</v>
      </c>
      <c r="M8" s="12">
        <v>0</v>
      </c>
      <c r="N8" s="12">
        <v>0</v>
      </c>
      <c r="O8" s="233">
        <v>0</v>
      </c>
      <c r="P8" s="233">
        <v>0</v>
      </c>
      <c r="Q8" s="233">
        <v>0</v>
      </c>
      <c r="R8" s="233">
        <v>0</v>
      </c>
      <c r="S8" s="10">
        <v>0.2</v>
      </c>
      <c r="T8" s="10">
        <v>0.2</v>
      </c>
      <c r="U8" s="10">
        <v>0.2</v>
      </c>
      <c r="V8" s="10">
        <v>0.2</v>
      </c>
      <c r="W8" s="239">
        <v>0.2</v>
      </c>
      <c r="X8" s="239">
        <v>0.2</v>
      </c>
      <c r="Y8" s="239">
        <v>0.2</v>
      </c>
      <c r="Z8" s="239">
        <v>0.2</v>
      </c>
    </row>
    <row r="9" spans="1:95" x14ac:dyDescent="0.2">
      <c r="A9">
        <v>679</v>
      </c>
      <c r="B9" t="s">
        <v>383</v>
      </c>
      <c r="C9" t="s">
        <v>88</v>
      </c>
      <c r="D9">
        <v>3</v>
      </c>
      <c r="E9" t="s">
        <v>19</v>
      </c>
      <c r="F9" t="s">
        <v>16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2">
        <v>0</v>
      </c>
      <c r="M9" s="12">
        <v>0</v>
      </c>
      <c r="N9" s="12">
        <v>0</v>
      </c>
      <c r="O9" s="233">
        <v>0</v>
      </c>
      <c r="P9" s="233">
        <v>0</v>
      </c>
      <c r="Q9" s="233">
        <v>0</v>
      </c>
      <c r="R9" s="233">
        <v>0</v>
      </c>
      <c r="S9" s="10">
        <v>0.4</v>
      </c>
      <c r="T9" s="10">
        <v>0.4</v>
      </c>
      <c r="U9" s="10">
        <v>0.4</v>
      </c>
      <c r="V9" s="10">
        <v>0.4</v>
      </c>
      <c r="W9" s="239">
        <v>0.4</v>
      </c>
      <c r="X9" s="239">
        <v>0.4</v>
      </c>
      <c r="Y9" s="239">
        <v>0.4</v>
      </c>
      <c r="Z9" s="239">
        <v>0.4</v>
      </c>
    </row>
    <row r="10" spans="1:95" x14ac:dyDescent="0.2">
      <c r="A10">
        <v>674</v>
      </c>
      <c r="B10" t="s">
        <v>563</v>
      </c>
      <c r="C10" t="s">
        <v>88</v>
      </c>
      <c r="D10">
        <v>3</v>
      </c>
      <c r="E10" t="s">
        <v>142</v>
      </c>
      <c r="F10" t="s">
        <v>16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12">
        <v>0</v>
      </c>
      <c r="M10" s="12">
        <v>0</v>
      </c>
      <c r="N10" s="12">
        <v>0</v>
      </c>
      <c r="O10" s="233">
        <v>0</v>
      </c>
      <c r="P10" s="233">
        <v>0</v>
      </c>
      <c r="Q10" s="233">
        <v>0</v>
      </c>
      <c r="R10" s="233">
        <v>0</v>
      </c>
      <c r="S10" s="10">
        <v>0.2</v>
      </c>
      <c r="T10" s="10">
        <v>0.2</v>
      </c>
      <c r="U10" s="10">
        <v>0.2</v>
      </c>
      <c r="V10" s="10">
        <v>0.2</v>
      </c>
      <c r="W10" s="239">
        <v>0.2</v>
      </c>
      <c r="X10" s="239">
        <v>0.2</v>
      </c>
      <c r="Y10" s="239">
        <v>0.2</v>
      </c>
      <c r="Z10" s="239">
        <v>0.2</v>
      </c>
    </row>
    <row r="11" spans="1:95" x14ac:dyDescent="0.2">
      <c r="A11">
        <v>188</v>
      </c>
      <c r="B11" t="s">
        <v>201</v>
      </c>
      <c r="C11" t="s">
        <v>88</v>
      </c>
      <c r="D11">
        <v>3</v>
      </c>
      <c r="E11" t="s">
        <v>142</v>
      </c>
      <c r="F11" t="s">
        <v>16</v>
      </c>
      <c r="G11" s="11">
        <v>0.3</v>
      </c>
      <c r="H11" s="11">
        <v>0.3</v>
      </c>
      <c r="I11" s="11">
        <v>0.3</v>
      </c>
      <c r="J11" s="11">
        <v>0.3</v>
      </c>
      <c r="K11" s="12">
        <v>0.3</v>
      </c>
      <c r="L11" s="12">
        <v>0.3</v>
      </c>
      <c r="M11" s="12">
        <v>0.3</v>
      </c>
      <c r="N11" s="12">
        <v>0.3</v>
      </c>
      <c r="O11" s="233">
        <v>0.3</v>
      </c>
      <c r="P11" s="233">
        <v>0.3</v>
      </c>
      <c r="Q11" s="233">
        <v>0.3</v>
      </c>
      <c r="R11" s="233">
        <v>0.3</v>
      </c>
      <c r="S11" s="10">
        <v>0.2</v>
      </c>
      <c r="T11" s="10">
        <v>0.2</v>
      </c>
      <c r="U11" s="10">
        <v>0.2</v>
      </c>
      <c r="V11" s="10">
        <v>0.2</v>
      </c>
      <c r="W11" s="239">
        <v>0.2</v>
      </c>
      <c r="X11" s="239">
        <v>0.2</v>
      </c>
      <c r="Y11" s="239">
        <v>0.2</v>
      </c>
      <c r="Z11" s="239">
        <v>0.2</v>
      </c>
    </row>
    <row r="12" spans="1:95" x14ac:dyDescent="0.2">
      <c r="A12">
        <v>189</v>
      </c>
      <c r="B12" t="s">
        <v>157</v>
      </c>
      <c r="C12" t="s">
        <v>88</v>
      </c>
      <c r="D12">
        <v>3</v>
      </c>
      <c r="E12" t="s">
        <v>142</v>
      </c>
      <c r="F12" t="s">
        <v>16</v>
      </c>
      <c r="G12" s="11">
        <v>0.6</v>
      </c>
      <c r="H12" s="11">
        <v>0.6</v>
      </c>
      <c r="I12" s="11">
        <v>0.2</v>
      </c>
      <c r="J12" s="11">
        <v>0.2</v>
      </c>
      <c r="K12" s="12">
        <v>0.2</v>
      </c>
      <c r="L12" s="12">
        <v>0.2</v>
      </c>
      <c r="M12" s="12">
        <v>0.2</v>
      </c>
      <c r="N12" s="12">
        <v>0.2</v>
      </c>
      <c r="O12" s="233">
        <v>0.4</v>
      </c>
      <c r="P12" s="233">
        <v>0.4</v>
      </c>
      <c r="Q12" s="233">
        <v>0.2</v>
      </c>
      <c r="R12" s="233">
        <v>0.2</v>
      </c>
      <c r="S12" s="10">
        <v>0</v>
      </c>
      <c r="T12" s="10">
        <v>0</v>
      </c>
      <c r="U12" s="10">
        <v>0</v>
      </c>
      <c r="V12" s="10">
        <v>0</v>
      </c>
      <c r="W12" s="239">
        <v>0</v>
      </c>
      <c r="X12" s="239">
        <v>0</v>
      </c>
      <c r="Y12" s="239">
        <v>0</v>
      </c>
      <c r="Z12" s="239">
        <v>0</v>
      </c>
      <c r="AA12" s="1" t="s">
        <v>561</v>
      </c>
    </row>
    <row r="13" spans="1:95" x14ac:dyDescent="0.2">
      <c r="A13">
        <v>190</v>
      </c>
      <c r="B13" t="s">
        <v>202</v>
      </c>
      <c r="C13" t="s">
        <v>88</v>
      </c>
      <c r="D13">
        <v>3</v>
      </c>
      <c r="E13" t="s">
        <v>142</v>
      </c>
      <c r="F13" t="s">
        <v>16</v>
      </c>
      <c r="G13" s="11">
        <v>1</v>
      </c>
      <c r="H13" s="11">
        <v>0.6</v>
      </c>
      <c r="I13" s="11">
        <v>0.2</v>
      </c>
      <c r="J13" s="11">
        <v>0.2</v>
      </c>
      <c r="K13" s="12">
        <v>0.2</v>
      </c>
      <c r="L13" s="12">
        <v>0.2</v>
      </c>
      <c r="M13" s="12">
        <v>0.2</v>
      </c>
      <c r="N13" s="12">
        <v>0.2</v>
      </c>
      <c r="O13" s="233">
        <v>0.2</v>
      </c>
      <c r="P13" s="233">
        <v>0.2</v>
      </c>
      <c r="Q13" s="233">
        <v>0.2</v>
      </c>
      <c r="R13" s="233">
        <v>0.2</v>
      </c>
      <c r="S13" s="10">
        <v>0.1</v>
      </c>
      <c r="T13" s="10">
        <v>0.1</v>
      </c>
      <c r="U13" s="10">
        <v>0.1</v>
      </c>
      <c r="V13" s="10">
        <v>0.1</v>
      </c>
      <c r="W13" s="239">
        <v>0.1</v>
      </c>
      <c r="X13" s="239">
        <v>0.1</v>
      </c>
      <c r="Y13" s="239">
        <v>0.1</v>
      </c>
      <c r="Z13" s="239">
        <v>0.1</v>
      </c>
    </row>
    <row r="14" spans="1:95" x14ac:dyDescent="0.2">
      <c r="A14">
        <v>192</v>
      </c>
      <c r="B14" t="s">
        <v>204</v>
      </c>
      <c r="C14" t="s">
        <v>88</v>
      </c>
      <c r="D14">
        <v>3</v>
      </c>
      <c r="E14" t="s">
        <v>142</v>
      </c>
      <c r="F14" t="s">
        <v>16</v>
      </c>
      <c r="G14" s="11">
        <v>1</v>
      </c>
      <c r="H14" s="11">
        <v>0.6</v>
      </c>
      <c r="I14" s="11">
        <v>0.4</v>
      </c>
      <c r="J14" s="11">
        <v>0.4</v>
      </c>
      <c r="K14" s="12">
        <v>0.4</v>
      </c>
      <c r="L14" s="12">
        <v>0.4</v>
      </c>
      <c r="M14" s="12">
        <v>0.4</v>
      </c>
      <c r="N14" s="12">
        <v>0.4</v>
      </c>
      <c r="O14" s="233">
        <v>0.5</v>
      </c>
      <c r="P14" s="233">
        <v>0.5</v>
      </c>
      <c r="Q14" s="233">
        <v>0.4</v>
      </c>
      <c r="R14" s="233">
        <v>0.4</v>
      </c>
      <c r="S14" s="10">
        <v>0</v>
      </c>
      <c r="T14" s="10">
        <v>0</v>
      </c>
      <c r="U14" s="10">
        <v>0</v>
      </c>
      <c r="V14" s="10">
        <v>0</v>
      </c>
      <c r="W14" s="239">
        <v>0</v>
      </c>
      <c r="X14" s="239">
        <v>0</v>
      </c>
      <c r="Y14" s="239">
        <v>0</v>
      </c>
      <c r="Z14" s="239">
        <v>0</v>
      </c>
      <c r="AA14" s="1" t="s">
        <v>561</v>
      </c>
    </row>
    <row r="15" spans="1:95" x14ac:dyDescent="0.2">
      <c r="A15">
        <v>193</v>
      </c>
      <c r="B15" t="s">
        <v>205</v>
      </c>
      <c r="C15" t="s">
        <v>88</v>
      </c>
      <c r="D15">
        <v>3</v>
      </c>
      <c r="E15" t="s">
        <v>15</v>
      </c>
      <c r="F15" t="s">
        <v>16</v>
      </c>
      <c r="G15" s="11">
        <v>0.5</v>
      </c>
      <c r="H15" s="11">
        <v>0.3</v>
      </c>
      <c r="I15" s="11">
        <v>0.2</v>
      </c>
      <c r="J15" s="11">
        <v>0.2</v>
      </c>
      <c r="K15" s="12">
        <v>0.2</v>
      </c>
      <c r="L15" s="12">
        <v>0.2</v>
      </c>
      <c r="M15" s="12">
        <v>0.2</v>
      </c>
      <c r="N15" s="12">
        <v>0.2</v>
      </c>
      <c r="O15" s="233">
        <v>0.4</v>
      </c>
      <c r="P15" s="233">
        <v>0.4</v>
      </c>
      <c r="Q15" s="233">
        <v>0.4</v>
      </c>
      <c r="R15" s="233">
        <v>0.4</v>
      </c>
      <c r="S15" s="10">
        <v>0</v>
      </c>
      <c r="T15" s="10">
        <v>0</v>
      </c>
      <c r="U15" s="10">
        <v>0</v>
      </c>
      <c r="V15" s="10">
        <v>0</v>
      </c>
      <c r="W15" s="239">
        <v>0</v>
      </c>
      <c r="X15" s="239">
        <v>0</v>
      </c>
      <c r="Y15" s="239">
        <v>0</v>
      </c>
      <c r="Z15" s="239">
        <v>0</v>
      </c>
      <c r="AA15" s="1" t="s">
        <v>561</v>
      </c>
    </row>
    <row r="16" spans="1:95" x14ac:dyDescent="0.2">
      <c r="A16">
        <v>194</v>
      </c>
      <c r="B16" t="s">
        <v>206</v>
      </c>
      <c r="C16" t="s">
        <v>88</v>
      </c>
      <c r="D16">
        <v>3</v>
      </c>
      <c r="E16" t="s">
        <v>15</v>
      </c>
      <c r="F16" t="s">
        <v>16</v>
      </c>
      <c r="G16" s="11">
        <v>0.5</v>
      </c>
      <c r="H16" s="11">
        <v>0.3</v>
      </c>
      <c r="I16" s="11">
        <v>0.2</v>
      </c>
      <c r="J16" s="11">
        <v>0.2</v>
      </c>
      <c r="K16" s="12">
        <v>1.5</v>
      </c>
      <c r="L16" s="12">
        <v>1.5</v>
      </c>
      <c r="M16" s="12">
        <v>1</v>
      </c>
      <c r="N16" s="12">
        <v>1</v>
      </c>
      <c r="O16" s="233">
        <v>1</v>
      </c>
      <c r="P16" s="233">
        <v>1</v>
      </c>
      <c r="Q16" s="233">
        <v>1</v>
      </c>
      <c r="R16" s="233">
        <v>1</v>
      </c>
      <c r="S16" s="10">
        <v>0</v>
      </c>
      <c r="T16" s="10">
        <v>0</v>
      </c>
      <c r="U16" s="10">
        <v>0</v>
      </c>
      <c r="V16" s="10">
        <v>0</v>
      </c>
      <c r="W16" s="239">
        <v>0</v>
      </c>
      <c r="X16" s="239">
        <v>0</v>
      </c>
      <c r="Y16" s="239">
        <v>0</v>
      </c>
      <c r="Z16" s="239">
        <v>0</v>
      </c>
      <c r="AA16" s="1" t="s">
        <v>561</v>
      </c>
    </row>
    <row r="17" spans="1:27" x14ac:dyDescent="0.2">
      <c r="A17">
        <v>195</v>
      </c>
      <c r="B17" t="s">
        <v>207</v>
      </c>
      <c r="C17" t="s">
        <v>88</v>
      </c>
      <c r="D17">
        <v>3</v>
      </c>
      <c r="E17" t="s">
        <v>19</v>
      </c>
      <c r="F17" t="s">
        <v>16</v>
      </c>
      <c r="G17" s="11">
        <v>0.5</v>
      </c>
      <c r="H17" s="11">
        <v>0.3</v>
      </c>
      <c r="I17" s="11">
        <v>0.2</v>
      </c>
      <c r="J17" s="11">
        <v>0.2</v>
      </c>
      <c r="K17" s="12">
        <v>0.2</v>
      </c>
      <c r="L17" s="12">
        <v>0.2</v>
      </c>
      <c r="M17" s="12">
        <v>0.2</v>
      </c>
      <c r="N17" s="12">
        <v>0.2</v>
      </c>
      <c r="O17" s="233">
        <v>0.4</v>
      </c>
      <c r="P17" s="233">
        <v>0.4</v>
      </c>
      <c r="Q17" s="233">
        <v>0.4</v>
      </c>
      <c r="R17" s="233">
        <v>0.4</v>
      </c>
      <c r="S17" s="10">
        <v>0</v>
      </c>
      <c r="T17" s="10">
        <v>0</v>
      </c>
      <c r="U17" s="10">
        <v>0</v>
      </c>
      <c r="V17" s="10">
        <v>0</v>
      </c>
      <c r="W17" s="239">
        <v>0</v>
      </c>
      <c r="X17" s="239">
        <v>0</v>
      </c>
      <c r="Y17" s="239">
        <v>0</v>
      </c>
      <c r="Z17" s="239">
        <v>0</v>
      </c>
      <c r="AA17" s="1" t="s">
        <v>561</v>
      </c>
    </row>
    <row r="18" spans="1:27" x14ac:dyDescent="0.2">
      <c r="A18">
        <v>196</v>
      </c>
      <c r="B18" t="s">
        <v>208</v>
      </c>
      <c r="C18" t="s">
        <v>88</v>
      </c>
      <c r="D18">
        <v>3</v>
      </c>
      <c r="E18" t="s">
        <v>15</v>
      </c>
      <c r="F18" t="s">
        <v>16</v>
      </c>
      <c r="G18" s="11">
        <v>0.5</v>
      </c>
      <c r="H18" s="11">
        <v>0.3</v>
      </c>
      <c r="I18" s="11">
        <v>0.2</v>
      </c>
      <c r="J18" s="11">
        <v>0.2</v>
      </c>
      <c r="K18" s="12">
        <v>1</v>
      </c>
      <c r="L18" s="12">
        <v>1</v>
      </c>
      <c r="M18" s="12">
        <v>1</v>
      </c>
      <c r="N18" s="12">
        <v>1</v>
      </c>
      <c r="O18" s="233">
        <v>1</v>
      </c>
      <c r="P18" s="233">
        <v>1</v>
      </c>
      <c r="Q18" s="233">
        <v>1</v>
      </c>
      <c r="R18" s="233">
        <v>1</v>
      </c>
      <c r="S18" s="10">
        <v>0</v>
      </c>
      <c r="T18" s="10">
        <v>0</v>
      </c>
      <c r="U18" s="10">
        <v>0</v>
      </c>
      <c r="V18" s="10">
        <v>0</v>
      </c>
      <c r="W18" s="239">
        <v>0</v>
      </c>
      <c r="X18" s="239">
        <v>0</v>
      </c>
      <c r="Y18" s="239">
        <v>0</v>
      </c>
      <c r="Z18" s="239">
        <v>0</v>
      </c>
      <c r="AA18" s="1" t="s">
        <v>561</v>
      </c>
    </row>
    <row r="19" spans="1:27" x14ac:dyDescent="0.2">
      <c r="A19">
        <v>197</v>
      </c>
      <c r="B19" t="s">
        <v>209</v>
      </c>
      <c r="C19" t="s">
        <v>88</v>
      </c>
      <c r="D19">
        <v>3</v>
      </c>
      <c r="E19" t="s">
        <v>19</v>
      </c>
      <c r="F19" t="s">
        <v>16</v>
      </c>
      <c r="G19" s="11">
        <v>1</v>
      </c>
      <c r="H19" s="11">
        <v>1</v>
      </c>
      <c r="I19" s="11">
        <v>1</v>
      </c>
      <c r="J19" s="11">
        <v>1</v>
      </c>
      <c r="K19" s="12">
        <v>1</v>
      </c>
      <c r="L19" s="12">
        <v>1</v>
      </c>
      <c r="M19" s="12">
        <v>1</v>
      </c>
      <c r="N19" s="12">
        <v>1</v>
      </c>
      <c r="O19" s="233">
        <v>1</v>
      </c>
      <c r="P19" s="233">
        <v>1</v>
      </c>
      <c r="Q19" s="233">
        <v>1</v>
      </c>
      <c r="R19" s="233">
        <v>1</v>
      </c>
      <c r="S19" s="10">
        <v>0</v>
      </c>
      <c r="T19" s="10">
        <v>0</v>
      </c>
      <c r="U19" s="10">
        <v>0</v>
      </c>
      <c r="V19" s="10">
        <v>0</v>
      </c>
      <c r="W19" s="239">
        <v>0</v>
      </c>
      <c r="X19" s="239">
        <v>0</v>
      </c>
      <c r="Y19" s="239">
        <v>0</v>
      </c>
      <c r="Z19" s="239">
        <v>0</v>
      </c>
      <c r="AA19" s="1" t="s">
        <v>561</v>
      </c>
    </row>
    <row r="20" spans="1:27" x14ac:dyDescent="0.2">
      <c r="A20">
        <v>198</v>
      </c>
      <c r="B20" t="s">
        <v>149</v>
      </c>
      <c r="C20" t="s">
        <v>80</v>
      </c>
      <c r="D20">
        <v>3</v>
      </c>
      <c r="E20" t="s">
        <v>15</v>
      </c>
      <c r="F20" t="s">
        <v>16</v>
      </c>
      <c r="G20" s="11">
        <v>0.5</v>
      </c>
      <c r="H20" s="11">
        <v>0.5</v>
      </c>
      <c r="I20" s="11">
        <v>0.3</v>
      </c>
      <c r="J20" s="11">
        <v>0.3</v>
      </c>
      <c r="K20" s="12">
        <v>0.3</v>
      </c>
      <c r="L20" s="12">
        <v>0.3</v>
      </c>
      <c r="M20" s="12">
        <v>0.3</v>
      </c>
      <c r="N20" s="12">
        <v>0.3</v>
      </c>
      <c r="O20" s="233">
        <v>0.3</v>
      </c>
      <c r="P20" s="233">
        <v>0.3</v>
      </c>
      <c r="Q20" s="233">
        <v>0.3</v>
      </c>
      <c r="R20" s="233">
        <v>0.3</v>
      </c>
      <c r="S20" s="10">
        <v>0</v>
      </c>
      <c r="T20" s="10">
        <v>0</v>
      </c>
      <c r="U20" s="10">
        <v>0</v>
      </c>
      <c r="V20" s="10">
        <v>0</v>
      </c>
      <c r="W20" s="239">
        <v>0</v>
      </c>
      <c r="X20" s="239">
        <v>0</v>
      </c>
      <c r="Y20" s="239">
        <v>0</v>
      </c>
      <c r="Z20" s="239">
        <v>0</v>
      </c>
      <c r="AA20" s="1" t="s">
        <v>561</v>
      </c>
    </row>
    <row r="21" spans="1:27" x14ac:dyDescent="0.2">
      <c r="A21">
        <v>199</v>
      </c>
      <c r="B21" t="s">
        <v>210</v>
      </c>
      <c r="C21" t="s">
        <v>80</v>
      </c>
      <c r="D21">
        <v>3</v>
      </c>
      <c r="E21" t="s">
        <v>19</v>
      </c>
      <c r="F21" t="s">
        <v>16</v>
      </c>
      <c r="G21" s="11">
        <v>0.2</v>
      </c>
      <c r="H21" s="11">
        <v>0.2</v>
      </c>
      <c r="I21" s="11">
        <v>0.2</v>
      </c>
      <c r="J21" s="11">
        <v>0.2</v>
      </c>
      <c r="K21" s="12">
        <v>0.2</v>
      </c>
      <c r="L21" s="12">
        <v>0.2</v>
      </c>
      <c r="M21" s="12">
        <v>0.2</v>
      </c>
      <c r="N21" s="12">
        <v>0.2</v>
      </c>
      <c r="O21" s="233">
        <v>0.2</v>
      </c>
      <c r="P21" s="233">
        <v>0.2</v>
      </c>
      <c r="Q21" s="233">
        <v>0.2</v>
      </c>
      <c r="R21" s="233">
        <v>0.2</v>
      </c>
      <c r="S21" s="10">
        <v>0</v>
      </c>
      <c r="T21" s="10">
        <v>0</v>
      </c>
      <c r="U21" s="10">
        <v>0</v>
      </c>
      <c r="V21" s="10">
        <v>0</v>
      </c>
      <c r="W21" s="239">
        <v>0</v>
      </c>
      <c r="X21" s="239">
        <v>0</v>
      </c>
      <c r="Y21" s="239">
        <v>0</v>
      </c>
      <c r="Z21" s="239">
        <v>0</v>
      </c>
      <c r="AA21" s="1" t="s">
        <v>561</v>
      </c>
    </row>
    <row r="22" spans="1:27" x14ac:dyDescent="0.2">
      <c r="A22">
        <v>200</v>
      </c>
      <c r="B22" t="s">
        <v>211</v>
      </c>
      <c r="C22" t="s">
        <v>80</v>
      </c>
      <c r="D22">
        <v>3</v>
      </c>
      <c r="E22" t="s">
        <v>15</v>
      </c>
      <c r="F22" t="s">
        <v>16</v>
      </c>
      <c r="G22" s="11">
        <v>0.2</v>
      </c>
      <c r="H22" s="11">
        <v>0.2</v>
      </c>
      <c r="I22" s="11">
        <v>0.2</v>
      </c>
      <c r="J22" s="11">
        <v>0.2</v>
      </c>
      <c r="K22" s="12">
        <v>0.5</v>
      </c>
      <c r="L22" s="12">
        <v>0.5</v>
      </c>
      <c r="M22" s="12">
        <v>0.2</v>
      </c>
      <c r="N22" s="12">
        <v>0.2</v>
      </c>
      <c r="O22" s="233">
        <v>0.2</v>
      </c>
      <c r="P22" s="233">
        <v>0.2</v>
      </c>
      <c r="Q22" s="233">
        <v>0.2</v>
      </c>
      <c r="R22" s="233">
        <v>0.2</v>
      </c>
      <c r="S22" s="10">
        <v>0</v>
      </c>
      <c r="T22" s="10">
        <v>0</v>
      </c>
      <c r="U22" s="10">
        <v>0</v>
      </c>
      <c r="V22" s="10">
        <v>0</v>
      </c>
      <c r="W22" s="239">
        <v>0</v>
      </c>
      <c r="X22" s="239">
        <v>0</v>
      </c>
      <c r="Y22" s="239">
        <v>0</v>
      </c>
      <c r="Z22" s="239">
        <v>0</v>
      </c>
      <c r="AA22" s="1" t="s">
        <v>561</v>
      </c>
    </row>
    <row r="23" spans="1:27" x14ac:dyDescent="0.2">
      <c r="A23">
        <v>201</v>
      </c>
      <c r="B23" t="s">
        <v>212</v>
      </c>
      <c r="C23" t="s">
        <v>80</v>
      </c>
      <c r="D23">
        <v>3</v>
      </c>
      <c r="E23" t="s">
        <v>15</v>
      </c>
      <c r="F23" t="s">
        <v>16</v>
      </c>
      <c r="G23" s="11">
        <v>0.1</v>
      </c>
      <c r="H23" s="11">
        <v>0.1</v>
      </c>
      <c r="I23" s="11">
        <v>0.1</v>
      </c>
      <c r="J23" s="11">
        <v>0.1</v>
      </c>
      <c r="K23" s="12">
        <v>0.1</v>
      </c>
      <c r="L23" s="12">
        <v>0.1</v>
      </c>
      <c r="M23" s="12">
        <v>0.1</v>
      </c>
      <c r="N23" s="12">
        <v>0.1</v>
      </c>
      <c r="O23" s="233">
        <v>0.1</v>
      </c>
      <c r="P23" s="233">
        <v>0.1</v>
      </c>
      <c r="Q23" s="233">
        <v>0.1</v>
      </c>
      <c r="R23" s="233">
        <v>0.1</v>
      </c>
      <c r="S23" s="10">
        <v>0</v>
      </c>
      <c r="T23" s="10">
        <v>0</v>
      </c>
      <c r="U23" s="10">
        <v>0</v>
      </c>
      <c r="V23" s="10">
        <v>0</v>
      </c>
      <c r="W23" s="239">
        <v>0</v>
      </c>
      <c r="X23" s="239">
        <v>0</v>
      </c>
      <c r="Y23" s="239">
        <v>0</v>
      </c>
      <c r="Z23" s="239">
        <v>0</v>
      </c>
      <c r="AA23" s="1" t="s">
        <v>561</v>
      </c>
    </row>
    <row r="24" spans="1:27" x14ac:dyDescent="0.2">
      <c r="A24">
        <v>202</v>
      </c>
      <c r="B24" t="s">
        <v>213</v>
      </c>
      <c r="C24" t="s">
        <v>80</v>
      </c>
      <c r="D24">
        <v>3</v>
      </c>
      <c r="E24" t="s">
        <v>15</v>
      </c>
      <c r="F24" t="s">
        <v>16</v>
      </c>
      <c r="G24" s="11">
        <v>0.5</v>
      </c>
      <c r="H24" s="11">
        <v>0.5</v>
      </c>
      <c r="I24" s="11">
        <v>0.2</v>
      </c>
      <c r="J24" s="11">
        <v>0.2</v>
      </c>
      <c r="K24" s="12">
        <v>0.5</v>
      </c>
      <c r="L24" s="12">
        <v>0.5</v>
      </c>
      <c r="M24" s="12">
        <v>0.2</v>
      </c>
      <c r="N24" s="12">
        <v>0.2</v>
      </c>
      <c r="O24" s="233">
        <v>0.2</v>
      </c>
      <c r="P24" s="233">
        <v>0.2</v>
      </c>
      <c r="Q24" s="233">
        <v>0.2</v>
      </c>
      <c r="R24" s="233">
        <v>0.2</v>
      </c>
      <c r="S24" s="10">
        <v>0</v>
      </c>
      <c r="T24" s="10">
        <v>0</v>
      </c>
      <c r="U24" s="10">
        <v>0</v>
      </c>
      <c r="V24" s="10">
        <v>0</v>
      </c>
      <c r="W24" s="239">
        <v>0</v>
      </c>
      <c r="X24" s="239">
        <v>0</v>
      </c>
      <c r="Y24" s="239">
        <v>0</v>
      </c>
      <c r="Z24" s="239">
        <v>0</v>
      </c>
      <c r="AA24" s="1" t="s">
        <v>561</v>
      </c>
    </row>
    <row r="25" spans="1:27" x14ac:dyDescent="0.2">
      <c r="A25">
        <v>203</v>
      </c>
      <c r="B25" t="s">
        <v>214</v>
      </c>
      <c r="C25" t="s">
        <v>215</v>
      </c>
      <c r="D25">
        <v>3</v>
      </c>
      <c r="E25" t="s">
        <v>216</v>
      </c>
      <c r="F25" t="s">
        <v>37</v>
      </c>
      <c r="G25" s="11">
        <v>0</v>
      </c>
      <c r="H25" s="11">
        <v>0</v>
      </c>
      <c r="I25" s="11">
        <v>0</v>
      </c>
      <c r="J25" s="11">
        <v>0</v>
      </c>
      <c r="K25" s="12">
        <v>0</v>
      </c>
      <c r="L25" s="12">
        <v>0</v>
      </c>
      <c r="M25" s="12">
        <v>0</v>
      </c>
      <c r="N25" s="12">
        <v>0</v>
      </c>
      <c r="O25" s="233">
        <v>0</v>
      </c>
      <c r="P25" s="233">
        <v>0</v>
      </c>
      <c r="Q25" s="233">
        <v>0</v>
      </c>
      <c r="R25" s="233">
        <v>0</v>
      </c>
      <c r="S25" s="10">
        <v>0</v>
      </c>
      <c r="T25" s="10">
        <v>0</v>
      </c>
      <c r="U25" s="10">
        <v>0</v>
      </c>
      <c r="V25" s="10">
        <v>0</v>
      </c>
      <c r="W25" s="239">
        <v>0</v>
      </c>
      <c r="X25" s="239">
        <v>0</v>
      </c>
      <c r="Y25" s="239">
        <v>0</v>
      </c>
      <c r="Z25" s="239">
        <v>0</v>
      </c>
      <c r="AA25" s="1" t="s">
        <v>561</v>
      </c>
    </row>
    <row r="26" spans="1:27" x14ac:dyDescent="0.2">
      <c r="A26">
        <v>204</v>
      </c>
      <c r="B26" t="s">
        <v>217</v>
      </c>
      <c r="C26" t="s">
        <v>215</v>
      </c>
      <c r="D26">
        <v>3</v>
      </c>
      <c r="E26" t="s">
        <v>218</v>
      </c>
      <c r="F26" t="s">
        <v>37</v>
      </c>
      <c r="G26" s="11">
        <v>0</v>
      </c>
      <c r="H26" s="11">
        <v>0</v>
      </c>
      <c r="I26" s="11">
        <v>0</v>
      </c>
      <c r="J26" s="11">
        <v>0</v>
      </c>
      <c r="K26" s="12">
        <v>0</v>
      </c>
      <c r="L26" s="12">
        <v>0</v>
      </c>
      <c r="M26" s="12">
        <v>0</v>
      </c>
      <c r="N26" s="12">
        <v>0</v>
      </c>
      <c r="O26" s="233">
        <v>0</v>
      </c>
      <c r="P26" s="233">
        <v>0</v>
      </c>
      <c r="Q26" s="233">
        <v>0</v>
      </c>
      <c r="R26" s="233">
        <v>0</v>
      </c>
      <c r="S26" s="10">
        <v>0</v>
      </c>
      <c r="T26" s="10">
        <v>0</v>
      </c>
      <c r="U26" s="10">
        <v>0</v>
      </c>
      <c r="V26" s="10">
        <v>0</v>
      </c>
      <c r="W26" s="287">
        <v>0</v>
      </c>
      <c r="X26" s="239">
        <v>0</v>
      </c>
      <c r="Y26" s="239">
        <v>0</v>
      </c>
      <c r="Z26" s="239">
        <v>0</v>
      </c>
      <c r="AA26" s="1" t="s">
        <v>561</v>
      </c>
    </row>
    <row r="27" spans="1:27" x14ac:dyDescent="0.2">
      <c r="A27">
        <v>205</v>
      </c>
      <c r="B27" t="s">
        <v>219</v>
      </c>
      <c r="C27" t="s">
        <v>215</v>
      </c>
      <c r="D27">
        <v>3</v>
      </c>
      <c r="E27" t="s">
        <v>218</v>
      </c>
      <c r="F27" t="s">
        <v>37</v>
      </c>
      <c r="G27" s="11">
        <v>0</v>
      </c>
      <c r="H27" s="11">
        <v>0</v>
      </c>
      <c r="I27" s="11">
        <v>0</v>
      </c>
      <c r="J27" s="11">
        <v>0</v>
      </c>
      <c r="K27" s="12">
        <v>0</v>
      </c>
      <c r="L27" s="12">
        <v>0</v>
      </c>
      <c r="M27" s="12">
        <v>0</v>
      </c>
      <c r="N27" s="12">
        <v>0</v>
      </c>
      <c r="O27" s="233">
        <v>0</v>
      </c>
      <c r="P27" s="233">
        <v>0</v>
      </c>
      <c r="Q27" s="233">
        <v>0</v>
      </c>
      <c r="R27" s="233">
        <v>0</v>
      </c>
      <c r="S27" s="10">
        <v>0</v>
      </c>
      <c r="T27" s="10">
        <v>0</v>
      </c>
      <c r="U27" s="10">
        <v>0</v>
      </c>
      <c r="V27" s="10">
        <v>0</v>
      </c>
      <c r="W27" s="239">
        <v>0</v>
      </c>
      <c r="X27" s="239">
        <v>0</v>
      </c>
      <c r="Y27" s="239">
        <v>0</v>
      </c>
      <c r="Z27" s="239">
        <v>0</v>
      </c>
      <c r="AA27" s="1" t="s">
        <v>561</v>
      </c>
    </row>
    <row r="28" spans="1:27" x14ac:dyDescent="0.2">
      <c r="A28">
        <v>206</v>
      </c>
      <c r="B28" t="s">
        <v>220</v>
      </c>
      <c r="C28" t="s">
        <v>215</v>
      </c>
      <c r="D28">
        <v>3</v>
      </c>
      <c r="E28" t="s">
        <v>218</v>
      </c>
      <c r="F28" t="s">
        <v>37</v>
      </c>
      <c r="G28" s="11">
        <v>0</v>
      </c>
      <c r="H28" s="11">
        <v>0</v>
      </c>
      <c r="I28" s="11">
        <v>0</v>
      </c>
      <c r="J28" s="11">
        <v>0</v>
      </c>
      <c r="K28" s="12">
        <v>0</v>
      </c>
      <c r="L28" s="12">
        <v>0</v>
      </c>
      <c r="M28" s="12">
        <v>0</v>
      </c>
      <c r="N28" s="12">
        <v>0</v>
      </c>
      <c r="O28" s="233">
        <v>0</v>
      </c>
      <c r="P28" s="233">
        <v>0</v>
      </c>
      <c r="Q28" s="233">
        <v>0</v>
      </c>
      <c r="R28" s="233">
        <v>0</v>
      </c>
      <c r="S28" s="10">
        <v>0</v>
      </c>
      <c r="T28" s="10">
        <v>0</v>
      </c>
      <c r="U28" s="10">
        <v>0</v>
      </c>
      <c r="V28" s="10">
        <v>0</v>
      </c>
      <c r="W28" s="239">
        <v>0</v>
      </c>
      <c r="X28" s="239">
        <v>0</v>
      </c>
      <c r="Y28" s="239">
        <v>0</v>
      </c>
      <c r="Z28" s="239">
        <v>0</v>
      </c>
      <c r="AA28" s="1" t="s">
        <v>561</v>
      </c>
    </row>
    <row r="29" spans="1:27" x14ac:dyDescent="0.2">
      <c r="A29">
        <v>207</v>
      </c>
      <c r="B29" t="s">
        <v>221</v>
      </c>
      <c r="C29" t="s">
        <v>215</v>
      </c>
      <c r="D29">
        <v>3</v>
      </c>
      <c r="E29" t="s">
        <v>218</v>
      </c>
      <c r="F29" t="s">
        <v>37</v>
      </c>
      <c r="G29" s="11">
        <v>0</v>
      </c>
      <c r="H29" s="11">
        <v>0</v>
      </c>
      <c r="I29" s="11">
        <v>0</v>
      </c>
      <c r="J29" s="11">
        <v>0</v>
      </c>
      <c r="K29" s="12">
        <v>0</v>
      </c>
      <c r="L29" s="12">
        <v>0</v>
      </c>
      <c r="M29" s="12">
        <v>0</v>
      </c>
      <c r="N29" s="12">
        <v>0</v>
      </c>
      <c r="O29" s="233">
        <v>0</v>
      </c>
      <c r="P29" s="233">
        <v>0</v>
      </c>
      <c r="Q29" s="233">
        <v>0</v>
      </c>
      <c r="R29" s="233">
        <v>0</v>
      </c>
      <c r="S29" s="10">
        <v>0</v>
      </c>
      <c r="T29" s="10">
        <v>0</v>
      </c>
      <c r="U29" s="10">
        <v>0</v>
      </c>
      <c r="V29" s="10">
        <v>0</v>
      </c>
      <c r="W29" s="239">
        <v>0</v>
      </c>
      <c r="X29" s="239">
        <v>0</v>
      </c>
      <c r="Y29" s="239">
        <v>0</v>
      </c>
      <c r="Z29" s="239">
        <v>0</v>
      </c>
      <c r="AA29" s="1" t="s">
        <v>561</v>
      </c>
    </row>
    <row r="30" spans="1:27" x14ac:dyDescent="0.2">
      <c r="A30">
        <v>208</v>
      </c>
      <c r="B30" t="s">
        <v>222</v>
      </c>
      <c r="C30" t="s">
        <v>215</v>
      </c>
      <c r="D30">
        <v>3</v>
      </c>
      <c r="E30" t="s">
        <v>223</v>
      </c>
      <c r="F30" t="s">
        <v>37</v>
      </c>
      <c r="G30" s="11">
        <v>0</v>
      </c>
      <c r="H30" s="11">
        <v>0</v>
      </c>
      <c r="I30" s="11">
        <v>0</v>
      </c>
      <c r="J30" s="11">
        <v>0</v>
      </c>
      <c r="K30" s="12">
        <v>0</v>
      </c>
      <c r="L30" s="12">
        <v>0</v>
      </c>
      <c r="M30" s="12">
        <v>0</v>
      </c>
      <c r="N30" s="12">
        <v>0</v>
      </c>
      <c r="O30" s="233">
        <v>0</v>
      </c>
      <c r="P30" s="233">
        <v>0</v>
      </c>
      <c r="Q30" s="233">
        <v>0</v>
      </c>
      <c r="R30" s="233">
        <v>0</v>
      </c>
      <c r="S30" s="10">
        <v>0</v>
      </c>
      <c r="T30" s="10">
        <v>0</v>
      </c>
      <c r="U30" s="10">
        <v>0</v>
      </c>
      <c r="V30" s="10">
        <v>0</v>
      </c>
      <c r="W30" s="239">
        <v>0</v>
      </c>
      <c r="X30" s="239">
        <v>0</v>
      </c>
      <c r="Y30" s="239">
        <v>0</v>
      </c>
      <c r="Z30" s="239">
        <v>0</v>
      </c>
      <c r="AA30" s="1" t="s">
        <v>561</v>
      </c>
    </row>
    <row r="31" spans="1:27" x14ac:dyDescent="0.2">
      <c r="A31">
        <v>209</v>
      </c>
      <c r="B31" t="s">
        <v>224</v>
      </c>
      <c r="C31" t="s">
        <v>215</v>
      </c>
      <c r="D31">
        <v>3</v>
      </c>
      <c r="E31" t="s">
        <v>223</v>
      </c>
      <c r="F31" t="s">
        <v>37</v>
      </c>
      <c r="G31" s="11">
        <v>0</v>
      </c>
      <c r="H31" s="11">
        <v>0</v>
      </c>
      <c r="I31" s="11">
        <v>0</v>
      </c>
      <c r="J31" s="11">
        <v>0</v>
      </c>
      <c r="K31" s="12">
        <v>0</v>
      </c>
      <c r="L31" s="12">
        <v>0</v>
      </c>
      <c r="M31" s="12">
        <v>0</v>
      </c>
      <c r="N31" s="12">
        <v>0</v>
      </c>
      <c r="O31" s="233">
        <v>0</v>
      </c>
      <c r="P31" s="233">
        <v>0</v>
      </c>
      <c r="Q31" s="233">
        <v>0</v>
      </c>
      <c r="R31" s="233">
        <v>0</v>
      </c>
      <c r="S31" s="10">
        <v>0</v>
      </c>
      <c r="T31" s="10">
        <v>0</v>
      </c>
      <c r="U31" s="10">
        <v>0</v>
      </c>
      <c r="V31" s="10">
        <v>0</v>
      </c>
      <c r="W31" s="239">
        <v>0</v>
      </c>
      <c r="X31" s="239">
        <v>0</v>
      </c>
      <c r="Y31" s="239">
        <v>0</v>
      </c>
      <c r="Z31" s="239">
        <v>0</v>
      </c>
      <c r="AA31" s="1" t="s">
        <v>561</v>
      </c>
    </row>
    <row r="32" spans="1:27" x14ac:dyDescent="0.2">
      <c r="A32">
        <v>210</v>
      </c>
      <c r="B32" t="s">
        <v>225</v>
      </c>
      <c r="C32" t="s">
        <v>215</v>
      </c>
      <c r="D32">
        <v>3</v>
      </c>
      <c r="E32" t="s">
        <v>10</v>
      </c>
      <c r="F32" t="s">
        <v>37</v>
      </c>
      <c r="G32" s="11">
        <v>0</v>
      </c>
      <c r="H32" s="11">
        <v>0</v>
      </c>
      <c r="I32" s="11">
        <v>0</v>
      </c>
      <c r="J32" s="11">
        <v>0</v>
      </c>
      <c r="K32" s="12">
        <v>0</v>
      </c>
      <c r="L32" s="12">
        <v>0</v>
      </c>
      <c r="M32" s="12">
        <v>0</v>
      </c>
      <c r="N32" s="12">
        <v>0</v>
      </c>
      <c r="O32" s="233">
        <v>0</v>
      </c>
      <c r="P32" s="233">
        <v>0</v>
      </c>
      <c r="Q32" s="233">
        <v>0</v>
      </c>
      <c r="R32" s="233">
        <v>0</v>
      </c>
      <c r="S32" s="10">
        <v>0</v>
      </c>
      <c r="T32" s="10">
        <v>0</v>
      </c>
      <c r="U32" s="10">
        <v>0</v>
      </c>
      <c r="V32" s="10">
        <v>0</v>
      </c>
      <c r="W32" s="239">
        <v>0</v>
      </c>
      <c r="X32" s="239">
        <v>0</v>
      </c>
      <c r="Y32" s="239">
        <v>0</v>
      </c>
      <c r="Z32" s="239">
        <v>0</v>
      </c>
      <c r="AA32" s="1" t="s">
        <v>561</v>
      </c>
    </row>
    <row r="33" spans="1:27" x14ac:dyDescent="0.2">
      <c r="A33">
        <v>211</v>
      </c>
      <c r="B33" t="s">
        <v>226</v>
      </c>
      <c r="C33" t="s">
        <v>156</v>
      </c>
      <c r="D33">
        <v>3</v>
      </c>
      <c r="E33" t="s">
        <v>19</v>
      </c>
      <c r="F33" t="s">
        <v>37</v>
      </c>
      <c r="G33" s="11">
        <v>0.3</v>
      </c>
      <c r="H33" s="11">
        <v>0.3</v>
      </c>
      <c r="I33" s="11">
        <v>0</v>
      </c>
      <c r="J33" s="11">
        <v>0</v>
      </c>
      <c r="K33" s="12">
        <v>0</v>
      </c>
      <c r="L33" s="12">
        <v>0</v>
      </c>
      <c r="M33" s="12">
        <v>0</v>
      </c>
      <c r="N33" s="12">
        <v>0</v>
      </c>
      <c r="O33" s="233">
        <v>0</v>
      </c>
      <c r="P33" s="233">
        <v>0</v>
      </c>
      <c r="Q33" s="233">
        <v>0</v>
      </c>
      <c r="R33" s="233">
        <v>0</v>
      </c>
      <c r="S33" s="10">
        <v>0</v>
      </c>
      <c r="T33" s="10">
        <v>0</v>
      </c>
      <c r="U33" s="10">
        <v>0</v>
      </c>
      <c r="V33" s="10">
        <v>0</v>
      </c>
      <c r="W33" s="239">
        <v>0</v>
      </c>
      <c r="X33" s="239">
        <v>0</v>
      </c>
      <c r="Y33" s="239">
        <v>0</v>
      </c>
      <c r="Z33" s="239">
        <v>0</v>
      </c>
      <c r="AA33" s="1" t="s">
        <v>561</v>
      </c>
    </row>
    <row r="34" spans="1:27" x14ac:dyDescent="0.2">
      <c r="A34">
        <v>212</v>
      </c>
      <c r="B34" t="s">
        <v>227</v>
      </c>
      <c r="C34" t="s">
        <v>156</v>
      </c>
      <c r="D34">
        <v>3</v>
      </c>
      <c r="E34" t="s">
        <v>19</v>
      </c>
      <c r="F34" t="s">
        <v>37</v>
      </c>
      <c r="G34" s="11">
        <v>0.3</v>
      </c>
      <c r="H34" s="11">
        <v>0.3</v>
      </c>
      <c r="I34" s="11">
        <v>0</v>
      </c>
      <c r="J34" s="11">
        <v>0</v>
      </c>
      <c r="K34" s="12">
        <v>0</v>
      </c>
      <c r="L34" s="12">
        <v>0</v>
      </c>
      <c r="M34" s="12">
        <v>0</v>
      </c>
      <c r="N34" s="12">
        <v>0</v>
      </c>
      <c r="O34" s="233">
        <v>0</v>
      </c>
      <c r="P34" s="233">
        <v>0</v>
      </c>
      <c r="Q34" s="233">
        <v>0</v>
      </c>
      <c r="R34" s="233">
        <v>0</v>
      </c>
      <c r="S34" s="10">
        <v>0</v>
      </c>
      <c r="T34" s="10">
        <v>0</v>
      </c>
      <c r="U34" s="10">
        <v>0</v>
      </c>
      <c r="V34" s="10">
        <v>0</v>
      </c>
      <c r="W34" s="239">
        <v>0</v>
      </c>
      <c r="X34" s="239">
        <v>0</v>
      </c>
      <c r="Y34" s="239">
        <v>0</v>
      </c>
      <c r="Z34" s="239">
        <v>0</v>
      </c>
      <c r="AA34" s="1" t="s">
        <v>561</v>
      </c>
    </row>
    <row r="35" spans="1:27" x14ac:dyDescent="0.2">
      <c r="A35">
        <v>213</v>
      </c>
      <c r="B35" t="s">
        <v>228</v>
      </c>
      <c r="C35" t="s">
        <v>156</v>
      </c>
      <c r="D35">
        <v>3</v>
      </c>
      <c r="E35" t="s">
        <v>19</v>
      </c>
      <c r="F35" t="s">
        <v>37</v>
      </c>
      <c r="G35" s="11">
        <v>0.3</v>
      </c>
      <c r="H35" s="11">
        <v>0.3</v>
      </c>
      <c r="I35" s="11">
        <v>0</v>
      </c>
      <c r="J35" s="11">
        <v>0</v>
      </c>
      <c r="K35" s="12">
        <v>0</v>
      </c>
      <c r="L35" s="12">
        <v>0</v>
      </c>
      <c r="M35" s="12">
        <v>0</v>
      </c>
      <c r="N35" s="12">
        <v>0</v>
      </c>
      <c r="O35" s="233">
        <v>0</v>
      </c>
      <c r="P35" s="233">
        <v>0</v>
      </c>
      <c r="Q35" s="233">
        <v>0</v>
      </c>
      <c r="R35" s="233">
        <v>0</v>
      </c>
      <c r="S35" s="10">
        <v>0</v>
      </c>
      <c r="T35" s="10">
        <v>0</v>
      </c>
      <c r="U35" s="10">
        <v>0</v>
      </c>
      <c r="V35" s="10">
        <v>0</v>
      </c>
      <c r="W35" s="239">
        <v>0</v>
      </c>
      <c r="X35" s="239">
        <v>0</v>
      </c>
      <c r="Y35" s="239">
        <v>0</v>
      </c>
      <c r="Z35" s="239">
        <v>0</v>
      </c>
      <c r="AA35" s="1" t="s">
        <v>561</v>
      </c>
    </row>
    <row r="36" spans="1:27" x14ac:dyDescent="0.2">
      <c r="A36">
        <v>680</v>
      </c>
      <c r="B36" t="s">
        <v>564</v>
      </c>
      <c r="C36" t="s">
        <v>88</v>
      </c>
      <c r="D36">
        <v>3</v>
      </c>
      <c r="E36" t="s">
        <v>15</v>
      </c>
      <c r="F36" t="s">
        <v>16</v>
      </c>
      <c r="G36" s="11">
        <v>0</v>
      </c>
      <c r="H36" s="11">
        <v>0</v>
      </c>
      <c r="I36" s="11">
        <v>0</v>
      </c>
      <c r="J36" s="11">
        <v>0</v>
      </c>
      <c r="K36" s="12">
        <v>0</v>
      </c>
      <c r="L36" s="12">
        <v>0</v>
      </c>
      <c r="M36" s="12">
        <v>0</v>
      </c>
      <c r="N36" s="12">
        <v>0</v>
      </c>
      <c r="O36" s="233">
        <v>0</v>
      </c>
      <c r="P36" s="233">
        <v>0</v>
      </c>
      <c r="Q36" s="233">
        <v>0</v>
      </c>
      <c r="R36" s="233">
        <v>0</v>
      </c>
      <c r="S36" s="10">
        <v>0.4</v>
      </c>
      <c r="T36" s="10">
        <v>0.4</v>
      </c>
      <c r="U36" s="10">
        <v>0.4</v>
      </c>
      <c r="V36" s="10">
        <v>0.4</v>
      </c>
      <c r="W36" s="239">
        <v>0.4</v>
      </c>
      <c r="X36" s="239">
        <v>0.4</v>
      </c>
      <c r="Y36" s="239">
        <v>0.4</v>
      </c>
      <c r="Z36" s="239">
        <v>0.4</v>
      </c>
    </row>
    <row r="37" spans="1:27" x14ac:dyDescent="0.2">
      <c r="A37">
        <v>678</v>
      </c>
      <c r="B37" t="s">
        <v>565</v>
      </c>
      <c r="C37" t="s">
        <v>88</v>
      </c>
      <c r="D37">
        <v>3</v>
      </c>
      <c r="E37" t="s">
        <v>15</v>
      </c>
      <c r="F37" t="s">
        <v>16</v>
      </c>
      <c r="G37" s="11">
        <v>0</v>
      </c>
      <c r="H37" s="11">
        <v>0</v>
      </c>
      <c r="I37" s="11">
        <v>0</v>
      </c>
      <c r="J37" s="11">
        <v>0</v>
      </c>
      <c r="K37" s="12">
        <v>0</v>
      </c>
      <c r="L37" s="12">
        <v>0</v>
      </c>
      <c r="M37" s="12">
        <v>0</v>
      </c>
      <c r="N37" s="12">
        <v>0</v>
      </c>
      <c r="O37" s="233">
        <v>0</v>
      </c>
      <c r="P37" s="233">
        <v>0</v>
      </c>
      <c r="Q37" s="233">
        <v>0</v>
      </c>
      <c r="R37" s="233">
        <v>0</v>
      </c>
      <c r="S37" s="10">
        <v>2.2999999999999998</v>
      </c>
      <c r="T37" s="10">
        <v>2.2999999999999998</v>
      </c>
      <c r="U37" s="10">
        <v>2.2999999999999998</v>
      </c>
      <c r="V37" s="10">
        <v>2.2999999999999998</v>
      </c>
      <c r="W37" s="239">
        <v>2.2999999999999998</v>
      </c>
      <c r="X37" s="239">
        <v>2.2999999999999998</v>
      </c>
      <c r="Y37" s="239">
        <v>2.2999999999999998</v>
      </c>
      <c r="Z37" s="239">
        <v>2.2999999999999998</v>
      </c>
    </row>
    <row r="38" spans="1:27" x14ac:dyDescent="0.2">
      <c r="A38">
        <v>681</v>
      </c>
      <c r="B38" t="s">
        <v>566</v>
      </c>
      <c r="C38" t="s">
        <v>88</v>
      </c>
      <c r="D38">
        <v>3</v>
      </c>
      <c r="E38" t="s">
        <v>19</v>
      </c>
      <c r="F38" t="s">
        <v>16</v>
      </c>
      <c r="G38" s="11">
        <v>0</v>
      </c>
      <c r="H38" s="11">
        <v>0</v>
      </c>
      <c r="I38" s="11">
        <v>0</v>
      </c>
      <c r="J38" s="11">
        <v>0</v>
      </c>
      <c r="K38" s="12">
        <v>0</v>
      </c>
      <c r="L38" s="12">
        <v>0</v>
      </c>
      <c r="M38" s="12">
        <v>0</v>
      </c>
      <c r="N38" s="12">
        <v>0</v>
      </c>
      <c r="O38" s="233">
        <v>0</v>
      </c>
      <c r="P38" s="233">
        <v>0</v>
      </c>
      <c r="Q38" s="233">
        <v>0</v>
      </c>
      <c r="R38" s="233">
        <v>0</v>
      </c>
      <c r="S38" s="10">
        <v>0.5</v>
      </c>
      <c r="T38" s="10">
        <v>0.5</v>
      </c>
      <c r="U38" s="10">
        <v>0.5</v>
      </c>
      <c r="V38" s="10">
        <v>0.5</v>
      </c>
      <c r="W38" s="239">
        <v>0.5</v>
      </c>
      <c r="X38" s="239">
        <v>0.5</v>
      </c>
      <c r="Y38" s="239">
        <v>0.5</v>
      </c>
      <c r="Z38" s="239">
        <v>0.5</v>
      </c>
    </row>
    <row r="39" spans="1:27" x14ac:dyDescent="0.2">
      <c r="A39">
        <v>187</v>
      </c>
      <c r="B39" t="s">
        <v>87</v>
      </c>
      <c r="C39" t="s">
        <v>88</v>
      </c>
      <c r="D39">
        <v>3</v>
      </c>
      <c r="E39" t="s">
        <v>19</v>
      </c>
      <c r="F39" t="s">
        <v>37</v>
      </c>
      <c r="G39" s="11">
        <v>1</v>
      </c>
      <c r="H39" s="11">
        <v>1</v>
      </c>
      <c r="I39" s="11">
        <v>1</v>
      </c>
      <c r="J39" s="11">
        <v>1</v>
      </c>
      <c r="K39" s="12">
        <v>1</v>
      </c>
      <c r="L39" s="12">
        <v>1</v>
      </c>
      <c r="M39" s="12">
        <v>1</v>
      </c>
      <c r="N39" s="12">
        <v>1</v>
      </c>
      <c r="O39" s="233">
        <v>1</v>
      </c>
      <c r="P39" s="233">
        <v>1</v>
      </c>
      <c r="Q39" s="233">
        <v>1</v>
      </c>
      <c r="R39" s="233">
        <v>1</v>
      </c>
      <c r="S39" s="10">
        <v>1</v>
      </c>
      <c r="T39" s="10">
        <v>1</v>
      </c>
      <c r="U39" s="10">
        <v>1</v>
      </c>
      <c r="V39" s="10">
        <v>1</v>
      </c>
      <c r="W39" s="239">
        <v>1</v>
      </c>
      <c r="X39" s="239">
        <v>1</v>
      </c>
      <c r="Y39" s="239">
        <v>1</v>
      </c>
      <c r="Z39" s="239">
        <v>1</v>
      </c>
    </row>
    <row r="40" spans="1:27" x14ac:dyDescent="0.2">
      <c r="A40">
        <v>191</v>
      </c>
      <c r="B40" t="s">
        <v>203</v>
      </c>
      <c r="C40" t="s">
        <v>88</v>
      </c>
      <c r="D40">
        <v>3</v>
      </c>
      <c r="E40" t="s">
        <v>146</v>
      </c>
      <c r="F40" t="s">
        <v>16</v>
      </c>
      <c r="G40" s="11">
        <v>1</v>
      </c>
      <c r="H40" s="11">
        <v>0.5</v>
      </c>
      <c r="I40" s="11">
        <v>0.2</v>
      </c>
      <c r="J40" s="11">
        <v>0.2</v>
      </c>
      <c r="K40" s="12">
        <v>0.2</v>
      </c>
      <c r="L40" s="12">
        <v>0.2</v>
      </c>
      <c r="M40" s="12">
        <v>0.2</v>
      </c>
      <c r="N40" s="12">
        <v>0.2</v>
      </c>
      <c r="O40" s="233">
        <v>0.2</v>
      </c>
      <c r="P40" s="233">
        <v>0.2</v>
      </c>
      <c r="Q40" s="233">
        <v>0.2</v>
      </c>
      <c r="R40" s="233">
        <v>0.2</v>
      </c>
      <c r="S40" s="10">
        <v>0.1</v>
      </c>
      <c r="T40" s="10">
        <v>0.1</v>
      </c>
      <c r="U40" s="10">
        <v>0.1</v>
      </c>
      <c r="V40" s="10">
        <v>0.1</v>
      </c>
      <c r="W40" s="239">
        <v>0.1</v>
      </c>
      <c r="X40" s="239">
        <v>0.1</v>
      </c>
      <c r="Y40" s="239">
        <v>0.1</v>
      </c>
      <c r="Z40" s="239">
        <v>0.1</v>
      </c>
    </row>
    <row r="41" spans="1:27" x14ac:dyDescent="0.2">
      <c r="A41">
        <v>685</v>
      </c>
      <c r="B41" t="s">
        <v>567</v>
      </c>
      <c r="C41" t="s">
        <v>80</v>
      </c>
      <c r="D41">
        <v>3</v>
      </c>
      <c r="E41" t="s">
        <v>15</v>
      </c>
      <c r="F41" t="s">
        <v>16</v>
      </c>
      <c r="G41" s="11">
        <v>0</v>
      </c>
      <c r="H41" s="11">
        <v>0</v>
      </c>
      <c r="I41" s="11">
        <v>0</v>
      </c>
      <c r="J41" s="11">
        <v>0</v>
      </c>
      <c r="K41" s="12">
        <v>0</v>
      </c>
      <c r="L41" s="12">
        <v>0</v>
      </c>
      <c r="M41" s="12">
        <v>0</v>
      </c>
      <c r="N41" s="12">
        <v>0</v>
      </c>
      <c r="O41" s="233">
        <v>0</v>
      </c>
      <c r="P41" s="233">
        <v>0</v>
      </c>
      <c r="Q41" s="233">
        <v>0</v>
      </c>
      <c r="R41" s="233">
        <v>0</v>
      </c>
      <c r="S41" s="10">
        <v>0.3</v>
      </c>
      <c r="T41" s="10">
        <v>0.3</v>
      </c>
      <c r="U41" s="10">
        <v>0.3</v>
      </c>
      <c r="V41" s="10">
        <v>0.3</v>
      </c>
      <c r="W41" s="239">
        <v>0.3</v>
      </c>
      <c r="X41" s="239">
        <v>0.3</v>
      </c>
      <c r="Y41" s="239">
        <v>0.3</v>
      </c>
      <c r="Z41" s="239">
        <v>0.3</v>
      </c>
    </row>
    <row r="42" spans="1:27" x14ac:dyDescent="0.2">
      <c r="A42">
        <v>676</v>
      </c>
      <c r="B42" t="s">
        <v>568</v>
      </c>
      <c r="C42" t="s">
        <v>88</v>
      </c>
      <c r="D42">
        <v>3</v>
      </c>
      <c r="E42" t="s">
        <v>142</v>
      </c>
      <c r="F42" t="s">
        <v>16</v>
      </c>
      <c r="G42" s="11">
        <v>0</v>
      </c>
      <c r="H42" s="11">
        <v>0</v>
      </c>
      <c r="I42" s="11">
        <v>0</v>
      </c>
      <c r="J42" s="11">
        <v>0</v>
      </c>
      <c r="K42" s="12">
        <v>0</v>
      </c>
      <c r="L42" s="12">
        <v>0</v>
      </c>
      <c r="M42" s="12">
        <v>0</v>
      </c>
      <c r="N42" s="12">
        <v>0</v>
      </c>
      <c r="O42" s="233">
        <v>0</v>
      </c>
      <c r="P42" s="233">
        <v>0</v>
      </c>
      <c r="Q42" s="233">
        <v>0</v>
      </c>
      <c r="R42" s="233">
        <v>0</v>
      </c>
      <c r="S42" s="10">
        <v>0.2</v>
      </c>
      <c r="T42" s="10">
        <v>0.2</v>
      </c>
      <c r="U42" s="10">
        <v>0.2</v>
      </c>
      <c r="V42" s="10">
        <v>0.2</v>
      </c>
      <c r="W42" s="239">
        <v>0.2</v>
      </c>
      <c r="X42" s="239">
        <v>0.2</v>
      </c>
      <c r="Y42" s="239">
        <v>0.2</v>
      </c>
      <c r="Z42" s="239">
        <v>0.2</v>
      </c>
    </row>
    <row r="43" spans="1:27" x14ac:dyDescent="0.2">
      <c r="A43">
        <v>682</v>
      </c>
      <c r="B43" t="s">
        <v>569</v>
      </c>
      <c r="C43" t="s">
        <v>80</v>
      </c>
      <c r="D43">
        <v>3</v>
      </c>
      <c r="E43" t="s">
        <v>15</v>
      </c>
      <c r="F43" t="s">
        <v>16</v>
      </c>
      <c r="G43" s="11">
        <v>0</v>
      </c>
      <c r="H43" s="11">
        <v>0</v>
      </c>
      <c r="I43" s="11">
        <v>0</v>
      </c>
      <c r="J43" s="11">
        <v>0</v>
      </c>
      <c r="K43" s="12">
        <v>0</v>
      </c>
      <c r="L43" s="12">
        <v>0</v>
      </c>
      <c r="M43" s="12">
        <v>0</v>
      </c>
      <c r="N43" s="12">
        <v>0</v>
      </c>
      <c r="O43" s="233">
        <v>0</v>
      </c>
      <c r="P43" s="233">
        <v>0</v>
      </c>
      <c r="Q43" s="233">
        <v>0</v>
      </c>
      <c r="R43" s="233">
        <v>0</v>
      </c>
      <c r="S43" s="10">
        <v>0.4</v>
      </c>
      <c r="T43" s="10">
        <v>0.4</v>
      </c>
      <c r="U43" s="10">
        <v>0.4</v>
      </c>
      <c r="V43" s="10">
        <v>0.4</v>
      </c>
      <c r="W43" s="239">
        <v>0.4</v>
      </c>
      <c r="X43" s="239">
        <v>0.4</v>
      </c>
      <c r="Y43" s="239">
        <v>0.4</v>
      </c>
      <c r="Z43" s="239">
        <v>0.4</v>
      </c>
    </row>
    <row r="44" spans="1:27" x14ac:dyDescent="0.2">
      <c r="A44">
        <v>683</v>
      </c>
      <c r="B44" t="s">
        <v>570</v>
      </c>
      <c r="C44" t="s">
        <v>80</v>
      </c>
      <c r="D44">
        <v>3</v>
      </c>
      <c r="E44" t="s">
        <v>19</v>
      </c>
      <c r="F44" t="s">
        <v>16</v>
      </c>
      <c r="G44" s="11">
        <v>0</v>
      </c>
      <c r="H44" s="11">
        <v>0</v>
      </c>
      <c r="I44" s="11">
        <v>0</v>
      </c>
      <c r="J44" s="11">
        <v>0</v>
      </c>
      <c r="K44" s="12">
        <v>0</v>
      </c>
      <c r="L44" s="12">
        <v>0</v>
      </c>
      <c r="M44" s="12">
        <v>0</v>
      </c>
      <c r="N44" s="12">
        <v>0</v>
      </c>
      <c r="O44" s="233">
        <v>0</v>
      </c>
      <c r="P44" s="233">
        <v>0</v>
      </c>
      <c r="Q44" s="233">
        <v>0</v>
      </c>
      <c r="R44" s="233">
        <v>0</v>
      </c>
      <c r="S44" s="10">
        <v>0.4</v>
      </c>
      <c r="T44" s="10">
        <v>0.4</v>
      </c>
      <c r="U44" s="10">
        <v>0.4</v>
      </c>
      <c r="V44" s="10">
        <v>0.4</v>
      </c>
      <c r="W44" s="239">
        <v>0.4</v>
      </c>
      <c r="X44" s="268">
        <v>0.4</v>
      </c>
      <c r="Y44" s="268">
        <v>0.4</v>
      </c>
      <c r="Z44" s="268">
        <v>0.4</v>
      </c>
    </row>
    <row r="45" spans="1:27" x14ac:dyDescent="0.2">
      <c r="A45">
        <v>684</v>
      </c>
      <c r="B45" t="s">
        <v>571</v>
      </c>
      <c r="C45" t="s">
        <v>80</v>
      </c>
      <c r="D45">
        <v>3</v>
      </c>
      <c r="E45" t="s">
        <v>15</v>
      </c>
      <c r="F45" t="s">
        <v>16</v>
      </c>
      <c r="G45" s="11">
        <v>0</v>
      </c>
      <c r="H45" s="11">
        <v>0</v>
      </c>
      <c r="I45" s="11">
        <v>0</v>
      </c>
      <c r="J45" s="11">
        <v>0</v>
      </c>
      <c r="K45" s="12">
        <v>0</v>
      </c>
      <c r="L45" s="12">
        <v>0</v>
      </c>
      <c r="M45" s="12">
        <v>0</v>
      </c>
      <c r="N45" s="12">
        <v>0</v>
      </c>
      <c r="O45" s="233">
        <v>0</v>
      </c>
      <c r="P45" s="233">
        <v>0</v>
      </c>
      <c r="Q45" s="233">
        <v>0</v>
      </c>
      <c r="R45" s="233">
        <v>0</v>
      </c>
      <c r="S45" s="10">
        <v>0.4</v>
      </c>
      <c r="T45" s="10">
        <v>0.4</v>
      </c>
      <c r="U45" s="10">
        <v>0.4</v>
      </c>
      <c r="V45" s="10">
        <v>0.4</v>
      </c>
      <c r="W45" s="268">
        <v>0.4</v>
      </c>
      <c r="X45" s="268">
        <v>0.4</v>
      </c>
      <c r="Y45" s="268">
        <v>0.4</v>
      </c>
      <c r="Z45" s="268">
        <v>0.4</v>
      </c>
    </row>
    <row r="46" spans="1:27" x14ac:dyDescent="0.2">
      <c r="A46">
        <v>677</v>
      </c>
      <c r="B46" t="s">
        <v>572</v>
      </c>
      <c r="C46" t="s">
        <v>88</v>
      </c>
      <c r="D46">
        <v>3</v>
      </c>
      <c r="E46" t="s">
        <v>19</v>
      </c>
      <c r="F46" t="s">
        <v>16</v>
      </c>
      <c r="G46" s="11">
        <v>0</v>
      </c>
      <c r="H46" s="11">
        <v>0</v>
      </c>
      <c r="I46" s="11">
        <v>0</v>
      </c>
      <c r="J46" s="11">
        <v>0</v>
      </c>
      <c r="K46" s="12">
        <v>0</v>
      </c>
      <c r="L46" s="12">
        <v>0</v>
      </c>
      <c r="M46" s="12">
        <v>0</v>
      </c>
      <c r="N46" s="12">
        <v>0</v>
      </c>
      <c r="O46" s="233">
        <v>0</v>
      </c>
      <c r="P46" s="233">
        <v>0</v>
      </c>
      <c r="Q46" s="233">
        <v>0</v>
      </c>
      <c r="R46" s="233">
        <v>0</v>
      </c>
      <c r="S46" s="10">
        <v>0.4</v>
      </c>
      <c r="T46" s="10">
        <v>0.4</v>
      </c>
      <c r="U46" s="10">
        <v>0.4</v>
      </c>
      <c r="V46" s="10">
        <v>0.4</v>
      </c>
      <c r="W46" s="268">
        <v>0.4</v>
      </c>
      <c r="X46" s="268">
        <v>0.4</v>
      </c>
      <c r="Y46" s="268">
        <v>0.4</v>
      </c>
      <c r="Z46" s="268">
        <v>0.4</v>
      </c>
    </row>
    <row r="47" spans="1:27" x14ac:dyDescent="0.2">
      <c r="F47" s="13" t="s">
        <v>27</v>
      </c>
      <c r="G47" s="15">
        <f t="shared" ref="G47:R47" si="0">SUM(G4:G46)</f>
        <v>11.350000000000001</v>
      </c>
      <c r="H47" s="15">
        <f t="shared" si="0"/>
        <v>9.25</v>
      </c>
      <c r="I47" s="15">
        <f t="shared" si="0"/>
        <v>6.1500000000000012</v>
      </c>
      <c r="J47" s="15">
        <f t="shared" si="0"/>
        <v>6.1500000000000012</v>
      </c>
      <c r="K47" s="16">
        <f t="shared" si="0"/>
        <v>8.8499999999999979</v>
      </c>
      <c r="L47" s="16">
        <f t="shared" si="0"/>
        <v>8.8499999999999979</v>
      </c>
      <c r="M47" s="16">
        <f t="shared" si="0"/>
        <v>7.7500000000000009</v>
      </c>
      <c r="N47" s="16">
        <f t="shared" si="0"/>
        <v>7.7500000000000009</v>
      </c>
      <c r="O47" s="234">
        <f t="shared" si="0"/>
        <v>8.4499999999999993</v>
      </c>
      <c r="P47" s="234">
        <f t="shared" si="0"/>
        <v>8.4499999999999993</v>
      </c>
      <c r="Q47" s="234">
        <f t="shared" si="0"/>
        <v>8.1499999999999986</v>
      </c>
      <c r="R47" s="234">
        <f t="shared" si="0"/>
        <v>8.1499999999999986</v>
      </c>
      <c r="S47" s="14">
        <f t="shared" ref="S47:Z47" si="1">SUM(S4:S46)</f>
        <v>8.4670000000000005</v>
      </c>
      <c r="T47" s="14">
        <f t="shared" si="1"/>
        <v>8.3000000000000007</v>
      </c>
      <c r="U47" s="14">
        <f t="shared" si="1"/>
        <v>8.3000000000000007</v>
      </c>
      <c r="V47" s="14">
        <f t="shared" si="1"/>
        <v>8.3000000000000007</v>
      </c>
      <c r="W47" s="289">
        <f t="shared" si="1"/>
        <v>8.3000000000000007</v>
      </c>
      <c r="X47" s="240">
        <f t="shared" si="1"/>
        <v>8.3000000000000007</v>
      </c>
      <c r="Y47" s="240">
        <f t="shared" si="1"/>
        <v>8.3000000000000007</v>
      </c>
      <c r="Z47" s="240">
        <f t="shared" si="1"/>
        <v>8.3000000000000007</v>
      </c>
    </row>
    <row r="48" spans="1:27" x14ac:dyDescent="0.2">
      <c r="F48" s="13" t="s">
        <v>28</v>
      </c>
      <c r="G48" s="338">
        <f>SUM(G47,H47,I47,J47)/4</f>
        <v>8.2250000000000014</v>
      </c>
      <c r="H48" s="339"/>
      <c r="I48" s="339"/>
      <c r="J48" s="339"/>
      <c r="K48" s="329">
        <f>SUM(K47,L47,M47,N47)/4</f>
        <v>8.2999999999999989</v>
      </c>
      <c r="L48" s="330"/>
      <c r="M48" s="330"/>
      <c r="N48" s="330"/>
      <c r="O48" s="340">
        <f>SUM(O47,P47,Q47,R47)/4</f>
        <v>8.2999999999999989</v>
      </c>
      <c r="P48" s="341"/>
      <c r="Q48" s="341"/>
      <c r="R48" s="341"/>
      <c r="S48" s="331">
        <f>SUM(S47,T47,U47,V47)/4</f>
        <v>8.3417500000000011</v>
      </c>
      <c r="T48" s="332"/>
      <c r="U48" s="332"/>
      <c r="V48" s="332"/>
      <c r="W48" s="349">
        <f>SUM(W47,X47,Y47,Z47)/4</f>
        <v>8.3000000000000007</v>
      </c>
      <c r="X48" s="350"/>
      <c r="Y48" s="350"/>
      <c r="Z48" s="350"/>
    </row>
  </sheetData>
  <mergeCells count="16">
    <mergeCell ref="W1:Z1"/>
    <mergeCell ref="G48:J48"/>
    <mergeCell ref="K48:N48"/>
    <mergeCell ref="O48:R48"/>
    <mergeCell ref="S48:V48"/>
    <mergeCell ref="W48:Z48"/>
    <mergeCell ref="G1:J1"/>
    <mergeCell ref="K1:N1"/>
    <mergeCell ref="O1:R1"/>
    <mergeCell ref="S1:V1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45E0-304C-3046-9870-38EA7838B3FA}">
  <dimension ref="A1:CQ26"/>
  <sheetViews>
    <sheetView zoomScale="150" zoomScaleNormal="150"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W7" sqref="W7:Z24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214</v>
      </c>
      <c r="B4" t="s">
        <v>29</v>
      </c>
      <c r="C4" t="s">
        <v>30</v>
      </c>
      <c r="D4">
        <v>3</v>
      </c>
      <c r="E4" t="s">
        <v>19</v>
      </c>
      <c r="F4" t="s">
        <v>16</v>
      </c>
      <c r="G4" s="11">
        <v>0.5</v>
      </c>
      <c r="H4" s="11">
        <v>0.5</v>
      </c>
      <c r="I4" s="11">
        <v>0.5</v>
      </c>
      <c r="J4" s="11">
        <v>0.5</v>
      </c>
      <c r="K4" s="12">
        <v>0.5</v>
      </c>
      <c r="L4" s="12">
        <v>0.5</v>
      </c>
      <c r="M4" s="12">
        <v>0.5</v>
      </c>
      <c r="N4" s="12">
        <v>0.5</v>
      </c>
      <c r="O4" s="233">
        <v>0.5</v>
      </c>
      <c r="P4" s="233">
        <v>0.5</v>
      </c>
      <c r="Q4" s="233">
        <v>0.5</v>
      </c>
      <c r="R4" s="233">
        <v>0.5</v>
      </c>
      <c r="S4" s="10">
        <v>0.5</v>
      </c>
      <c r="T4" s="10">
        <v>0.5</v>
      </c>
      <c r="U4" s="10">
        <v>0.5</v>
      </c>
      <c r="V4" s="10">
        <v>0.5</v>
      </c>
      <c r="W4" s="10">
        <v>0.5</v>
      </c>
      <c r="X4" s="10">
        <v>0.5</v>
      </c>
      <c r="Y4" s="10">
        <v>0.5</v>
      </c>
      <c r="Z4" s="10">
        <v>0.5</v>
      </c>
      <c r="AA4" s="1" t="s">
        <v>32</v>
      </c>
    </row>
    <row r="5" spans="1:95" x14ac:dyDescent="0.2">
      <c r="A5">
        <v>215</v>
      </c>
      <c r="B5" t="s">
        <v>229</v>
      </c>
      <c r="C5" t="s">
        <v>30</v>
      </c>
      <c r="D5">
        <v>3</v>
      </c>
      <c r="E5" t="s">
        <v>19</v>
      </c>
      <c r="F5" t="s">
        <v>16</v>
      </c>
      <c r="G5" s="11">
        <v>0.25</v>
      </c>
      <c r="H5" s="11">
        <v>0.25</v>
      </c>
      <c r="I5" s="11">
        <v>0.25</v>
      </c>
      <c r="J5" s="11">
        <v>0.25</v>
      </c>
      <c r="K5" s="12">
        <v>0.25</v>
      </c>
      <c r="L5" s="12">
        <v>0.25</v>
      </c>
      <c r="M5" s="12">
        <v>0.25</v>
      </c>
      <c r="N5" s="12">
        <v>0.25</v>
      </c>
      <c r="O5" s="233">
        <v>0.25</v>
      </c>
      <c r="P5" s="233">
        <v>0.25</v>
      </c>
      <c r="Q5" s="233">
        <v>0.25</v>
      </c>
      <c r="R5" s="233">
        <v>0.25</v>
      </c>
      <c r="S5" s="10">
        <v>0.25</v>
      </c>
      <c r="T5" s="10">
        <v>0.25</v>
      </c>
      <c r="U5" s="10">
        <v>0.25</v>
      </c>
      <c r="V5" s="10">
        <v>0.25</v>
      </c>
      <c r="W5" s="10">
        <v>0.25</v>
      </c>
      <c r="X5" s="10">
        <v>0.25</v>
      </c>
      <c r="Y5" s="10">
        <v>0.25</v>
      </c>
      <c r="Z5" s="10">
        <v>0.25</v>
      </c>
      <c r="AA5" s="1" t="s">
        <v>32</v>
      </c>
    </row>
    <row r="6" spans="1:95" x14ac:dyDescent="0.2">
      <c r="A6">
        <v>216</v>
      </c>
      <c r="B6" t="s">
        <v>230</v>
      </c>
      <c r="C6" t="s">
        <v>30</v>
      </c>
      <c r="D6">
        <v>3</v>
      </c>
      <c r="E6" t="s">
        <v>19</v>
      </c>
      <c r="F6" t="s">
        <v>16</v>
      </c>
      <c r="G6" s="11">
        <v>0.25</v>
      </c>
      <c r="H6" s="11">
        <v>0.25</v>
      </c>
      <c r="I6" s="11">
        <v>0.25</v>
      </c>
      <c r="J6" s="11">
        <v>0.25</v>
      </c>
      <c r="K6" s="12">
        <v>0.25</v>
      </c>
      <c r="L6" s="12">
        <v>0.25</v>
      </c>
      <c r="M6" s="12">
        <v>0.25</v>
      </c>
      <c r="N6" s="12">
        <v>0.25</v>
      </c>
      <c r="O6" s="233">
        <v>0.25</v>
      </c>
      <c r="P6" s="233">
        <v>0.25</v>
      </c>
      <c r="Q6" s="233">
        <v>0.25</v>
      </c>
      <c r="R6" s="233">
        <v>0.25</v>
      </c>
      <c r="S6" s="10">
        <v>0.25</v>
      </c>
      <c r="T6" s="10">
        <v>0.25</v>
      </c>
      <c r="U6" s="10">
        <v>0.25</v>
      </c>
      <c r="V6" s="10">
        <v>0.25</v>
      </c>
      <c r="W6" s="10">
        <v>0.25</v>
      </c>
      <c r="X6" s="10">
        <v>0.25</v>
      </c>
      <c r="Y6" s="10">
        <v>0.25</v>
      </c>
      <c r="Z6" s="10">
        <v>0.25</v>
      </c>
      <c r="AA6" s="1" t="s">
        <v>32</v>
      </c>
    </row>
    <row r="7" spans="1:95" x14ac:dyDescent="0.2">
      <c r="A7">
        <v>642</v>
      </c>
      <c r="B7" t="s">
        <v>482</v>
      </c>
      <c r="C7" t="s">
        <v>366</v>
      </c>
      <c r="D7">
        <v>3</v>
      </c>
      <c r="E7" t="s">
        <v>243</v>
      </c>
      <c r="F7" t="s">
        <v>37</v>
      </c>
      <c r="G7" s="11">
        <v>0</v>
      </c>
      <c r="H7" s="11">
        <v>0</v>
      </c>
      <c r="I7" s="11">
        <v>0</v>
      </c>
      <c r="J7" s="11">
        <v>0</v>
      </c>
      <c r="K7" s="12">
        <v>0</v>
      </c>
      <c r="L7" s="12">
        <v>0</v>
      </c>
      <c r="M7" s="12">
        <v>0</v>
      </c>
      <c r="N7" s="12">
        <v>0</v>
      </c>
      <c r="O7" s="233">
        <v>0</v>
      </c>
      <c r="P7" s="233">
        <v>0</v>
      </c>
      <c r="Q7" s="233">
        <v>0</v>
      </c>
      <c r="R7" s="233">
        <v>0</v>
      </c>
      <c r="S7" s="10">
        <v>1</v>
      </c>
      <c r="T7" s="10">
        <v>0.25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" t="s">
        <v>603</v>
      </c>
    </row>
    <row r="8" spans="1:95" x14ac:dyDescent="0.2">
      <c r="A8">
        <v>525</v>
      </c>
      <c r="B8" t="s">
        <v>231</v>
      </c>
      <c r="C8" t="s">
        <v>88</v>
      </c>
      <c r="D8">
        <v>3</v>
      </c>
      <c r="E8" t="s">
        <v>232</v>
      </c>
      <c r="F8" t="s">
        <v>37</v>
      </c>
      <c r="G8" s="11">
        <v>1</v>
      </c>
      <c r="H8" s="11">
        <v>0.5</v>
      </c>
      <c r="I8" s="11">
        <v>0</v>
      </c>
      <c r="J8" s="11">
        <v>0</v>
      </c>
      <c r="K8" s="12">
        <v>0.2</v>
      </c>
      <c r="L8" s="12">
        <v>0.1</v>
      </c>
      <c r="M8" s="12">
        <v>0.1</v>
      </c>
      <c r="N8" s="12">
        <v>0.1</v>
      </c>
      <c r="O8" s="233">
        <v>0.1</v>
      </c>
      <c r="P8" s="233">
        <v>0.1</v>
      </c>
      <c r="Q8" s="233">
        <v>0.1</v>
      </c>
      <c r="R8" s="233">
        <v>0.1</v>
      </c>
      <c r="S8" s="10">
        <v>0.1</v>
      </c>
      <c r="T8" s="10">
        <v>0.1</v>
      </c>
      <c r="U8" s="10">
        <v>0.1</v>
      </c>
      <c r="V8" s="10">
        <v>0.1</v>
      </c>
      <c r="W8" s="10">
        <v>0.1</v>
      </c>
      <c r="X8" s="10">
        <v>0.1</v>
      </c>
      <c r="Y8" s="10">
        <v>0.1</v>
      </c>
      <c r="Z8" s="10">
        <v>0.1</v>
      </c>
    </row>
    <row r="9" spans="1:95" x14ac:dyDescent="0.2">
      <c r="A9">
        <v>524</v>
      </c>
      <c r="B9" t="s">
        <v>233</v>
      </c>
      <c r="C9" t="s">
        <v>88</v>
      </c>
      <c r="D9">
        <v>3</v>
      </c>
      <c r="E9" t="s">
        <v>232</v>
      </c>
      <c r="F9" t="s">
        <v>21</v>
      </c>
      <c r="G9" s="11">
        <v>0.5</v>
      </c>
      <c r="H9" s="11">
        <v>0.5</v>
      </c>
      <c r="I9" s="11">
        <v>0</v>
      </c>
      <c r="J9" s="11">
        <v>0</v>
      </c>
      <c r="K9" s="12">
        <v>0.4</v>
      </c>
      <c r="L9" s="12">
        <v>0.2</v>
      </c>
      <c r="M9" s="12">
        <v>0.1</v>
      </c>
      <c r="N9" s="12">
        <v>0.1</v>
      </c>
      <c r="O9" s="233">
        <v>0.1</v>
      </c>
      <c r="P9" s="233">
        <v>0.1</v>
      </c>
      <c r="Q9" s="233">
        <v>0.1</v>
      </c>
      <c r="R9" s="233">
        <v>0.1</v>
      </c>
      <c r="S9" s="10">
        <v>0.1</v>
      </c>
      <c r="T9" s="10">
        <v>0.1</v>
      </c>
      <c r="U9" s="10">
        <v>0.1</v>
      </c>
      <c r="V9" s="10">
        <v>0.1</v>
      </c>
      <c r="W9" s="10">
        <v>0.1</v>
      </c>
      <c r="X9" s="10">
        <v>0.1</v>
      </c>
      <c r="Y9" s="10">
        <v>0.1</v>
      </c>
      <c r="Z9" s="10">
        <v>0.1</v>
      </c>
    </row>
    <row r="10" spans="1:95" x14ac:dyDescent="0.2">
      <c r="A10">
        <v>641</v>
      </c>
      <c r="B10" t="s">
        <v>481</v>
      </c>
      <c r="C10" t="s">
        <v>366</v>
      </c>
      <c r="D10">
        <v>3</v>
      </c>
      <c r="E10" t="s">
        <v>243</v>
      </c>
      <c r="F10" t="s">
        <v>37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12">
        <v>0</v>
      </c>
      <c r="M10" s="12">
        <v>0</v>
      </c>
      <c r="N10" s="12">
        <v>0</v>
      </c>
      <c r="O10" s="233">
        <v>0</v>
      </c>
      <c r="P10" s="233">
        <v>0</v>
      </c>
      <c r="Q10" s="233">
        <v>0</v>
      </c>
      <c r="R10" s="233">
        <v>0</v>
      </c>
      <c r="S10" s="10">
        <v>1.5</v>
      </c>
      <c r="T10" s="10">
        <v>0.5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" t="s">
        <v>603</v>
      </c>
    </row>
    <row r="11" spans="1:95" x14ac:dyDescent="0.2">
      <c r="A11">
        <v>217</v>
      </c>
      <c r="B11" t="s">
        <v>234</v>
      </c>
      <c r="C11" t="s">
        <v>30</v>
      </c>
      <c r="D11">
        <v>3</v>
      </c>
      <c r="E11" t="s">
        <v>139</v>
      </c>
      <c r="F11" t="s">
        <v>21</v>
      </c>
      <c r="G11" s="11">
        <v>1</v>
      </c>
      <c r="H11" s="11">
        <v>1</v>
      </c>
      <c r="I11" s="11">
        <v>1</v>
      </c>
      <c r="J11" s="11">
        <v>1</v>
      </c>
      <c r="K11" s="12">
        <v>0.5</v>
      </c>
      <c r="L11" s="12">
        <v>0.5</v>
      </c>
      <c r="M11" s="12">
        <v>0.5</v>
      </c>
      <c r="N11" s="12">
        <v>0.5</v>
      </c>
      <c r="O11" s="233">
        <v>0.5</v>
      </c>
      <c r="P11" s="233">
        <v>0.5</v>
      </c>
      <c r="Q11" s="233">
        <v>0.5</v>
      </c>
      <c r="R11" s="233">
        <v>0.5</v>
      </c>
      <c r="S11" s="10">
        <v>0.5</v>
      </c>
      <c r="T11" s="10">
        <v>0.5</v>
      </c>
      <c r="U11" s="10">
        <v>0.5</v>
      </c>
      <c r="V11" s="10">
        <v>0.5</v>
      </c>
      <c r="W11" s="10">
        <v>0.5</v>
      </c>
      <c r="X11" s="10">
        <v>0.5</v>
      </c>
      <c r="Y11" s="10">
        <v>0.5</v>
      </c>
      <c r="Z11" s="10">
        <v>0.5</v>
      </c>
    </row>
    <row r="12" spans="1:95" x14ac:dyDescent="0.2">
      <c r="A12">
        <v>218</v>
      </c>
      <c r="B12" t="s">
        <v>235</v>
      </c>
      <c r="C12" t="s">
        <v>88</v>
      </c>
      <c r="D12">
        <v>3</v>
      </c>
      <c r="E12" t="s">
        <v>19</v>
      </c>
      <c r="F12" t="s">
        <v>37</v>
      </c>
      <c r="G12" s="11">
        <v>1</v>
      </c>
      <c r="H12" s="11">
        <v>1</v>
      </c>
      <c r="I12" s="11">
        <v>1</v>
      </c>
      <c r="J12" s="11">
        <v>1</v>
      </c>
      <c r="K12" s="12">
        <v>1</v>
      </c>
      <c r="L12" s="12">
        <v>1</v>
      </c>
      <c r="M12" s="12">
        <v>1</v>
      </c>
      <c r="N12" s="12">
        <v>1</v>
      </c>
      <c r="O12" s="233">
        <v>1</v>
      </c>
      <c r="P12" s="233">
        <v>1</v>
      </c>
      <c r="Q12" s="233">
        <v>1</v>
      </c>
      <c r="R12" s="233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</row>
    <row r="13" spans="1:95" x14ac:dyDescent="0.2">
      <c r="A13">
        <v>219</v>
      </c>
      <c r="B13" t="s">
        <v>236</v>
      </c>
      <c r="C13" t="s">
        <v>88</v>
      </c>
      <c r="D13">
        <v>3</v>
      </c>
      <c r="E13" t="s">
        <v>19</v>
      </c>
      <c r="F13" t="s">
        <v>37</v>
      </c>
      <c r="G13" s="11">
        <v>0</v>
      </c>
      <c r="H13" s="11">
        <v>0</v>
      </c>
      <c r="I13" s="11">
        <v>0</v>
      </c>
      <c r="J13" s="11">
        <v>0</v>
      </c>
      <c r="K13" s="12">
        <v>0</v>
      </c>
      <c r="L13" s="12">
        <v>0</v>
      </c>
      <c r="M13" s="12">
        <v>0</v>
      </c>
      <c r="N13" s="12">
        <v>0</v>
      </c>
      <c r="O13" s="233">
        <v>0</v>
      </c>
      <c r="P13" s="233">
        <v>0</v>
      </c>
      <c r="Q13" s="233">
        <v>0</v>
      </c>
      <c r="R13" s="233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" t="s">
        <v>559</v>
      </c>
    </row>
    <row r="14" spans="1:95" x14ac:dyDescent="0.2">
      <c r="A14">
        <v>220</v>
      </c>
      <c r="B14" t="s">
        <v>237</v>
      </c>
      <c r="C14" t="s">
        <v>88</v>
      </c>
      <c r="D14">
        <v>3</v>
      </c>
      <c r="E14" t="s">
        <v>19</v>
      </c>
      <c r="F14" t="s">
        <v>37</v>
      </c>
      <c r="G14" s="11">
        <v>0</v>
      </c>
      <c r="H14" s="11">
        <v>0</v>
      </c>
      <c r="I14" s="11">
        <v>0</v>
      </c>
      <c r="J14" s="11">
        <v>0</v>
      </c>
      <c r="K14" s="12">
        <v>0</v>
      </c>
      <c r="L14" s="12">
        <v>0</v>
      </c>
      <c r="M14" s="12">
        <v>0</v>
      </c>
      <c r="N14" s="12">
        <v>0</v>
      </c>
      <c r="O14" s="233">
        <v>0</v>
      </c>
      <c r="P14" s="233">
        <v>0</v>
      </c>
      <c r="Q14" s="233">
        <v>0</v>
      </c>
      <c r="R14" s="233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" t="s">
        <v>559</v>
      </c>
    </row>
    <row r="15" spans="1:95" x14ac:dyDescent="0.2">
      <c r="A15">
        <v>221</v>
      </c>
      <c r="B15" t="s">
        <v>157</v>
      </c>
      <c r="C15" t="s">
        <v>88</v>
      </c>
      <c r="D15">
        <v>3</v>
      </c>
      <c r="E15" t="s">
        <v>142</v>
      </c>
      <c r="F15" t="s">
        <v>16</v>
      </c>
      <c r="G15" s="11">
        <v>2</v>
      </c>
      <c r="H15" s="11">
        <v>2</v>
      </c>
      <c r="I15" s="11">
        <v>1</v>
      </c>
      <c r="J15" s="11">
        <v>1</v>
      </c>
      <c r="K15" s="12">
        <v>0.5</v>
      </c>
      <c r="L15" s="12">
        <v>0.5</v>
      </c>
      <c r="M15" s="12">
        <v>0.5</v>
      </c>
      <c r="N15" s="12">
        <v>0.5</v>
      </c>
      <c r="O15" s="233">
        <v>0.4</v>
      </c>
      <c r="P15" s="233">
        <v>0.4</v>
      </c>
      <c r="Q15" s="233">
        <v>0.4</v>
      </c>
      <c r="R15" s="233">
        <v>0.4</v>
      </c>
      <c r="S15" s="10">
        <v>0.4</v>
      </c>
      <c r="T15" s="10">
        <v>0.4</v>
      </c>
      <c r="U15" s="10">
        <v>0.4</v>
      </c>
      <c r="V15" s="10">
        <v>0.4</v>
      </c>
      <c r="W15" s="10">
        <v>0.4</v>
      </c>
      <c r="X15" s="10">
        <v>0.4</v>
      </c>
      <c r="Y15" s="10">
        <v>0.4</v>
      </c>
      <c r="Z15" s="10">
        <v>0.4</v>
      </c>
    </row>
    <row r="16" spans="1:95" x14ac:dyDescent="0.2">
      <c r="A16">
        <v>222</v>
      </c>
      <c r="B16" t="s">
        <v>43</v>
      </c>
      <c r="C16" t="s">
        <v>88</v>
      </c>
      <c r="D16">
        <v>3</v>
      </c>
      <c r="E16" t="s">
        <v>146</v>
      </c>
      <c r="F16" t="s">
        <v>16</v>
      </c>
      <c r="G16" s="11">
        <v>1</v>
      </c>
      <c r="H16" s="11">
        <v>1</v>
      </c>
      <c r="I16" s="11">
        <v>1</v>
      </c>
      <c r="J16" s="11">
        <v>1</v>
      </c>
      <c r="K16" s="12">
        <v>0.5</v>
      </c>
      <c r="L16" s="12">
        <v>0.5</v>
      </c>
      <c r="M16" s="12">
        <v>0.5</v>
      </c>
      <c r="N16" s="12">
        <v>0.5</v>
      </c>
      <c r="O16" s="233">
        <v>0.5</v>
      </c>
      <c r="P16" s="233">
        <v>0.5</v>
      </c>
      <c r="Q16" s="233">
        <v>0.5</v>
      </c>
      <c r="R16" s="233">
        <v>0.5</v>
      </c>
      <c r="S16" s="10">
        <v>0.5</v>
      </c>
      <c r="T16" s="10">
        <v>0.5</v>
      </c>
      <c r="U16" s="10">
        <v>0.5</v>
      </c>
      <c r="V16" s="10">
        <v>0.5</v>
      </c>
      <c r="W16" s="10">
        <v>0.5</v>
      </c>
      <c r="X16" s="10">
        <v>0.5</v>
      </c>
      <c r="Y16" s="10">
        <v>0.5</v>
      </c>
      <c r="Z16" s="10">
        <v>0.5</v>
      </c>
    </row>
    <row r="17" spans="1:27" x14ac:dyDescent="0.2">
      <c r="A17">
        <v>223</v>
      </c>
      <c r="B17" t="s">
        <v>238</v>
      </c>
      <c r="C17" t="s">
        <v>88</v>
      </c>
      <c r="D17">
        <v>3</v>
      </c>
      <c r="E17" t="s">
        <v>19</v>
      </c>
      <c r="F17" t="s">
        <v>16</v>
      </c>
      <c r="G17" s="11">
        <v>2</v>
      </c>
      <c r="H17" s="11">
        <v>2</v>
      </c>
      <c r="I17" s="11">
        <v>2.5</v>
      </c>
      <c r="J17" s="11">
        <v>2.5</v>
      </c>
      <c r="K17" s="12">
        <v>2.5</v>
      </c>
      <c r="L17" s="12">
        <v>2.5</v>
      </c>
      <c r="M17" s="12">
        <v>2.5</v>
      </c>
      <c r="N17" s="12">
        <v>2.5</v>
      </c>
      <c r="O17" s="233">
        <v>1</v>
      </c>
      <c r="P17" s="233">
        <v>1</v>
      </c>
      <c r="Q17" s="233">
        <v>1</v>
      </c>
      <c r="R17" s="233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</row>
    <row r="18" spans="1:27" x14ac:dyDescent="0.2">
      <c r="A18">
        <v>224</v>
      </c>
      <c r="B18" t="s">
        <v>239</v>
      </c>
      <c r="C18" t="s">
        <v>88</v>
      </c>
      <c r="D18">
        <v>3</v>
      </c>
      <c r="E18" t="s">
        <v>10</v>
      </c>
      <c r="F18" t="s">
        <v>37</v>
      </c>
      <c r="G18" s="11">
        <v>0.5</v>
      </c>
      <c r="H18" s="11">
        <v>0.5</v>
      </c>
      <c r="I18" s="11">
        <v>0.5</v>
      </c>
      <c r="J18" s="11">
        <v>0.5</v>
      </c>
      <c r="K18" s="12">
        <v>0.5</v>
      </c>
      <c r="L18" s="12">
        <v>0.5</v>
      </c>
      <c r="M18" s="12">
        <v>0.5</v>
      </c>
      <c r="N18" s="12">
        <v>0.5</v>
      </c>
      <c r="O18" s="233">
        <v>1.5</v>
      </c>
      <c r="P18" s="233">
        <v>0.5</v>
      </c>
      <c r="Q18" s="233">
        <v>0.5</v>
      </c>
      <c r="R18" s="233">
        <v>0.5</v>
      </c>
      <c r="S18" s="10">
        <v>0.5</v>
      </c>
      <c r="T18" s="10">
        <v>0.5</v>
      </c>
      <c r="U18" s="10">
        <v>0.5</v>
      </c>
      <c r="V18" s="10">
        <v>0.5</v>
      </c>
      <c r="W18" s="10">
        <v>3</v>
      </c>
      <c r="X18" s="10">
        <v>1.25</v>
      </c>
      <c r="Y18" s="10">
        <v>0.5</v>
      </c>
      <c r="Z18" s="10">
        <v>0.5</v>
      </c>
    </row>
    <row r="19" spans="1:27" x14ac:dyDescent="0.2">
      <c r="A19">
        <v>225</v>
      </c>
      <c r="B19" t="s">
        <v>149</v>
      </c>
      <c r="C19" t="s">
        <v>80</v>
      </c>
      <c r="D19">
        <v>3</v>
      </c>
      <c r="E19" t="s">
        <v>19</v>
      </c>
      <c r="F19" t="s">
        <v>16</v>
      </c>
      <c r="G19" s="11">
        <v>1</v>
      </c>
      <c r="H19" s="11">
        <v>1</v>
      </c>
      <c r="I19" s="11">
        <v>1</v>
      </c>
      <c r="J19" s="11">
        <v>1</v>
      </c>
      <c r="K19" s="12">
        <v>0.25</v>
      </c>
      <c r="L19" s="12">
        <v>0.25</v>
      </c>
      <c r="M19" s="12">
        <v>0.25</v>
      </c>
      <c r="N19" s="12">
        <v>0.25</v>
      </c>
      <c r="O19" s="233">
        <v>0.25</v>
      </c>
      <c r="P19" s="233">
        <v>0.25</v>
      </c>
      <c r="Q19" s="233">
        <v>0.25</v>
      </c>
      <c r="R19" s="233">
        <v>0.25</v>
      </c>
      <c r="S19" s="10">
        <v>0.25</v>
      </c>
      <c r="T19" s="10">
        <v>0.25</v>
      </c>
      <c r="U19" s="10">
        <v>0.25</v>
      </c>
      <c r="V19" s="10">
        <v>0.25</v>
      </c>
      <c r="W19" s="10">
        <v>0.25</v>
      </c>
      <c r="X19" s="10">
        <v>0.25</v>
      </c>
      <c r="Y19" s="10">
        <v>0.25</v>
      </c>
      <c r="Z19" s="10">
        <v>0.25</v>
      </c>
    </row>
    <row r="20" spans="1:27" x14ac:dyDescent="0.2">
      <c r="A20">
        <v>226</v>
      </c>
      <c r="B20" t="s">
        <v>80</v>
      </c>
      <c r="C20" t="s">
        <v>80</v>
      </c>
      <c r="D20">
        <v>3</v>
      </c>
      <c r="E20" t="s">
        <v>19</v>
      </c>
      <c r="F20" t="s">
        <v>16</v>
      </c>
      <c r="G20" s="11">
        <v>2</v>
      </c>
      <c r="H20" s="11">
        <v>2</v>
      </c>
      <c r="I20" s="11">
        <v>1</v>
      </c>
      <c r="J20" s="11">
        <v>1</v>
      </c>
      <c r="K20" s="12">
        <v>2</v>
      </c>
      <c r="L20" s="12">
        <v>2</v>
      </c>
      <c r="M20" s="12">
        <v>2</v>
      </c>
      <c r="N20" s="12">
        <v>2</v>
      </c>
      <c r="O20" s="233">
        <v>2</v>
      </c>
      <c r="P20" s="233">
        <v>2</v>
      </c>
      <c r="Q20" s="233">
        <v>2</v>
      </c>
      <c r="R20" s="233">
        <v>2</v>
      </c>
      <c r="S20" s="10">
        <v>1.5</v>
      </c>
      <c r="T20" s="10">
        <v>1.5</v>
      </c>
      <c r="U20" s="10">
        <v>1.5</v>
      </c>
      <c r="V20" s="10">
        <v>1.5</v>
      </c>
      <c r="W20" s="10">
        <v>1.5</v>
      </c>
      <c r="X20" s="10">
        <v>1.5</v>
      </c>
      <c r="Y20" s="10">
        <v>1.5</v>
      </c>
      <c r="Z20" s="10">
        <v>1.5</v>
      </c>
    </row>
    <row r="21" spans="1:27" x14ac:dyDescent="0.2">
      <c r="A21">
        <v>227</v>
      </c>
      <c r="B21" t="s">
        <v>240</v>
      </c>
      <c r="C21" t="s">
        <v>80</v>
      </c>
      <c r="D21">
        <v>3</v>
      </c>
      <c r="E21" t="s">
        <v>19</v>
      </c>
      <c r="F21" t="s">
        <v>16</v>
      </c>
      <c r="G21" s="11">
        <v>0.5</v>
      </c>
      <c r="H21" s="11">
        <v>0.5</v>
      </c>
      <c r="I21" s="11">
        <v>0.25</v>
      </c>
      <c r="J21" s="11">
        <v>0.25</v>
      </c>
      <c r="K21" s="12">
        <v>1</v>
      </c>
      <c r="L21" s="12">
        <v>1</v>
      </c>
      <c r="M21" s="12">
        <v>1</v>
      </c>
      <c r="N21" s="12">
        <v>1</v>
      </c>
      <c r="O21" s="233">
        <v>1</v>
      </c>
      <c r="P21" s="233">
        <v>0.5</v>
      </c>
      <c r="Q21" s="233">
        <v>0.5</v>
      </c>
      <c r="R21" s="233">
        <v>0.5</v>
      </c>
      <c r="S21" s="10">
        <v>1</v>
      </c>
      <c r="T21" s="10">
        <v>0.5</v>
      </c>
      <c r="U21" s="10">
        <v>0.5</v>
      </c>
      <c r="V21" s="10">
        <v>0.5</v>
      </c>
      <c r="W21" s="10">
        <v>0.5</v>
      </c>
      <c r="X21" s="10">
        <v>0.5</v>
      </c>
      <c r="Y21" s="10">
        <v>0.5</v>
      </c>
      <c r="Z21" s="10">
        <v>0.5</v>
      </c>
    </row>
    <row r="22" spans="1:27" x14ac:dyDescent="0.2">
      <c r="A22">
        <v>228</v>
      </c>
      <c r="B22" t="s">
        <v>154</v>
      </c>
      <c r="C22" t="s">
        <v>80</v>
      </c>
      <c r="D22">
        <v>3</v>
      </c>
      <c r="E22" t="s">
        <v>19</v>
      </c>
      <c r="F22" t="s">
        <v>16</v>
      </c>
      <c r="G22" s="11">
        <v>1</v>
      </c>
      <c r="H22" s="11">
        <v>1</v>
      </c>
      <c r="I22" s="11">
        <v>1</v>
      </c>
      <c r="J22" s="11">
        <v>1</v>
      </c>
      <c r="K22" s="12">
        <v>1</v>
      </c>
      <c r="L22" s="12">
        <v>1</v>
      </c>
      <c r="M22" s="12">
        <v>1</v>
      </c>
      <c r="N22" s="12">
        <v>1</v>
      </c>
      <c r="O22" s="233">
        <v>1.5</v>
      </c>
      <c r="P22" s="233">
        <v>1.5</v>
      </c>
      <c r="Q22" s="233">
        <v>1.5</v>
      </c>
      <c r="R22" s="233">
        <v>1.5</v>
      </c>
      <c r="S22" s="10">
        <v>1.5</v>
      </c>
      <c r="T22" s="10">
        <v>1.5</v>
      </c>
      <c r="U22" s="10">
        <v>1.5</v>
      </c>
      <c r="V22" s="10">
        <v>1.5</v>
      </c>
      <c r="W22" s="10">
        <v>1.25</v>
      </c>
      <c r="X22" s="10">
        <v>1.25</v>
      </c>
      <c r="Y22" s="10">
        <v>1.25</v>
      </c>
      <c r="Z22" s="10">
        <v>1.25</v>
      </c>
    </row>
    <row r="23" spans="1:27" x14ac:dyDescent="0.2">
      <c r="A23">
        <v>229</v>
      </c>
      <c r="B23" t="s">
        <v>241</v>
      </c>
      <c r="C23" t="s">
        <v>156</v>
      </c>
      <c r="D23">
        <v>3</v>
      </c>
      <c r="E23" t="s">
        <v>10</v>
      </c>
      <c r="F23" t="s">
        <v>37</v>
      </c>
      <c r="G23" s="11">
        <v>2</v>
      </c>
      <c r="H23" s="11">
        <v>2</v>
      </c>
      <c r="I23" s="11">
        <v>2</v>
      </c>
      <c r="J23" s="11">
        <v>1</v>
      </c>
      <c r="K23" s="12">
        <v>1</v>
      </c>
      <c r="L23" s="12">
        <v>0.5</v>
      </c>
      <c r="M23" s="12">
        <v>0</v>
      </c>
      <c r="N23" s="12">
        <v>0</v>
      </c>
      <c r="O23" s="233">
        <v>1</v>
      </c>
      <c r="P23" s="233">
        <v>0.5</v>
      </c>
      <c r="Q23" s="233">
        <v>0</v>
      </c>
      <c r="R23" s="233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" t="s">
        <v>559</v>
      </c>
    </row>
    <row r="24" spans="1:27" x14ac:dyDescent="0.2">
      <c r="A24">
        <v>230</v>
      </c>
      <c r="B24" t="s">
        <v>242</v>
      </c>
      <c r="C24" t="s">
        <v>156</v>
      </c>
      <c r="D24">
        <v>3</v>
      </c>
      <c r="E24" t="s">
        <v>243</v>
      </c>
      <c r="F24" t="s">
        <v>37</v>
      </c>
      <c r="G24" s="11">
        <v>2</v>
      </c>
      <c r="H24" s="11">
        <v>2</v>
      </c>
      <c r="I24" s="11">
        <v>2</v>
      </c>
      <c r="J24" s="11">
        <v>1</v>
      </c>
      <c r="K24" s="12">
        <v>1</v>
      </c>
      <c r="L24" s="12">
        <v>0.5</v>
      </c>
      <c r="M24" s="12">
        <v>0</v>
      </c>
      <c r="N24" s="12">
        <v>0</v>
      </c>
      <c r="O24" s="233">
        <v>1</v>
      </c>
      <c r="P24" s="233">
        <v>0.5</v>
      </c>
      <c r="Q24" s="233">
        <v>0</v>
      </c>
      <c r="R24" s="233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" t="s">
        <v>559</v>
      </c>
    </row>
    <row r="25" spans="1:27" x14ac:dyDescent="0.2">
      <c r="F25" s="13" t="s">
        <v>27</v>
      </c>
      <c r="G25" s="15">
        <f t="shared" ref="G25:R25" si="0">SUM(G4:G24)</f>
        <v>18.5</v>
      </c>
      <c r="H25" s="15">
        <f t="shared" si="0"/>
        <v>18</v>
      </c>
      <c r="I25" s="15">
        <f t="shared" si="0"/>
        <v>15.25</v>
      </c>
      <c r="J25" s="15">
        <f t="shared" si="0"/>
        <v>13.25</v>
      </c>
      <c r="K25" s="16">
        <f t="shared" si="0"/>
        <v>13.35</v>
      </c>
      <c r="L25" s="16">
        <f t="shared" si="0"/>
        <v>12.05</v>
      </c>
      <c r="M25" s="16">
        <f t="shared" si="0"/>
        <v>10.95</v>
      </c>
      <c r="N25" s="16">
        <f t="shared" si="0"/>
        <v>10.95</v>
      </c>
      <c r="O25" s="234">
        <f t="shared" si="0"/>
        <v>12.85</v>
      </c>
      <c r="P25" s="234">
        <f t="shared" si="0"/>
        <v>10.35</v>
      </c>
      <c r="Q25" s="234">
        <f t="shared" si="0"/>
        <v>9.35</v>
      </c>
      <c r="R25" s="234">
        <f t="shared" si="0"/>
        <v>9.35</v>
      </c>
      <c r="S25" s="14">
        <f t="shared" ref="S25:Z25" si="1">SUM(S4:S24)</f>
        <v>11.850000000000001</v>
      </c>
      <c r="T25" s="14">
        <f t="shared" si="1"/>
        <v>9.6</v>
      </c>
      <c r="U25" s="14">
        <f t="shared" si="1"/>
        <v>8.85</v>
      </c>
      <c r="V25" s="14">
        <f t="shared" si="1"/>
        <v>8.85</v>
      </c>
      <c r="W25" s="240">
        <f t="shared" si="1"/>
        <v>11.1</v>
      </c>
      <c r="X25" s="240">
        <f t="shared" si="1"/>
        <v>9.35</v>
      </c>
      <c r="Y25" s="240">
        <f t="shared" si="1"/>
        <v>8.6</v>
      </c>
      <c r="Z25" s="240">
        <f t="shared" si="1"/>
        <v>8.6</v>
      </c>
    </row>
    <row r="26" spans="1:27" x14ac:dyDescent="0.2">
      <c r="F26" s="13" t="s">
        <v>28</v>
      </c>
      <c r="G26" s="338">
        <f>SUM(G25,H25,I25,J25)/4</f>
        <v>16.25</v>
      </c>
      <c r="H26" s="339"/>
      <c r="I26" s="339"/>
      <c r="J26" s="339"/>
      <c r="K26" s="329">
        <f>SUM(K25,L25,M25,N25)/4</f>
        <v>11.824999999999999</v>
      </c>
      <c r="L26" s="330"/>
      <c r="M26" s="330"/>
      <c r="N26" s="330"/>
      <c r="O26" s="340">
        <f>SUM(O25,P25,Q25,R25)/4</f>
        <v>10.475</v>
      </c>
      <c r="P26" s="341"/>
      <c r="Q26" s="341"/>
      <c r="R26" s="341"/>
      <c r="S26" s="331">
        <f>SUM(S25,T25,U25,V25)/4</f>
        <v>9.7875000000000014</v>
      </c>
      <c r="T26" s="332"/>
      <c r="U26" s="332"/>
      <c r="V26" s="332"/>
      <c r="W26" s="349">
        <f>SUM(W25,X25,Y25,Z25)/4</f>
        <v>9.4124999999999996</v>
      </c>
      <c r="X26" s="350"/>
      <c r="Y26" s="350"/>
      <c r="Z26" s="350"/>
    </row>
  </sheetData>
  <mergeCells count="16">
    <mergeCell ref="W1:Z1"/>
    <mergeCell ref="W26:Z26"/>
    <mergeCell ref="A1:A3"/>
    <mergeCell ref="B1:B3"/>
    <mergeCell ref="C1:C3"/>
    <mergeCell ref="D1:D3"/>
    <mergeCell ref="E1:E2"/>
    <mergeCell ref="G26:J26"/>
    <mergeCell ref="K26:N26"/>
    <mergeCell ref="O26:R26"/>
    <mergeCell ref="S26:V26"/>
    <mergeCell ref="F1:F2"/>
    <mergeCell ref="G1:J1"/>
    <mergeCell ref="K1:N1"/>
    <mergeCell ref="O1:R1"/>
    <mergeCell ref="S1:V1"/>
  </mergeCells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17194-CF8A-A44F-BAD2-56E68786B30D}">
  <dimension ref="A1:CQ30"/>
  <sheetViews>
    <sheetView topLeftCell="B1" zoomScale="150" zoomScaleNormal="150" workbookViewId="0">
      <pane xSplit="2" ySplit="3" topLeftCell="W5" activePane="bottomRight" state="frozen"/>
      <selection activeCell="B1" sqref="B1"/>
      <selection pane="topRight" activeCell="D1" sqref="D1"/>
      <selection pane="bottomLeft" activeCell="B4" sqref="B4"/>
      <selection pane="bottomRight" activeCell="W6" sqref="W6:Z28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231</v>
      </c>
      <c r="B4" t="s">
        <v>29</v>
      </c>
      <c r="C4" t="s">
        <v>30</v>
      </c>
      <c r="D4">
        <v>3</v>
      </c>
      <c r="E4" t="s">
        <v>15</v>
      </c>
      <c r="F4" t="s">
        <v>37</v>
      </c>
      <c r="G4" s="11">
        <v>0.2</v>
      </c>
      <c r="H4" s="11">
        <v>0.2</v>
      </c>
      <c r="I4" s="11">
        <v>0.2</v>
      </c>
      <c r="J4" s="11">
        <v>0.2</v>
      </c>
      <c r="K4" s="12">
        <v>0.2</v>
      </c>
      <c r="L4" s="12">
        <v>0.2</v>
      </c>
      <c r="M4" s="12">
        <v>0.2</v>
      </c>
      <c r="N4" s="12">
        <v>0.2</v>
      </c>
      <c r="O4" s="233">
        <v>0.2</v>
      </c>
      <c r="P4" s="233">
        <v>0.2</v>
      </c>
      <c r="Q4" s="233">
        <v>0.2</v>
      </c>
      <c r="R4" s="233">
        <v>0.2</v>
      </c>
      <c r="S4" s="10">
        <v>0.2</v>
      </c>
      <c r="T4" s="10">
        <v>0.2</v>
      </c>
      <c r="U4" s="10">
        <v>0.2</v>
      </c>
      <c r="V4" s="10">
        <v>0.2</v>
      </c>
      <c r="W4" s="283">
        <v>0.2</v>
      </c>
      <c r="X4" s="283">
        <v>0.2</v>
      </c>
      <c r="Y4" s="283">
        <v>0.2</v>
      </c>
      <c r="Z4" s="283">
        <v>0.2</v>
      </c>
      <c r="AA4" s="43" t="s">
        <v>32</v>
      </c>
    </row>
    <row r="5" spans="1:95" x14ac:dyDescent="0.2">
      <c r="A5">
        <v>232</v>
      </c>
      <c r="B5" t="s">
        <v>33</v>
      </c>
      <c r="C5" t="s">
        <v>30</v>
      </c>
      <c r="D5">
        <v>3</v>
      </c>
      <c r="E5" t="s">
        <v>15</v>
      </c>
      <c r="F5" t="s">
        <v>37</v>
      </c>
      <c r="G5" s="11">
        <v>0.2</v>
      </c>
      <c r="H5" s="11">
        <v>0.2</v>
      </c>
      <c r="I5" s="11">
        <v>0.2</v>
      </c>
      <c r="J5" s="11">
        <v>0.2</v>
      </c>
      <c r="K5" s="12">
        <v>0.3</v>
      </c>
      <c r="L5" s="12">
        <v>0.3</v>
      </c>
      <c r="M5" s="12">
        <v>0.3</v>
      </c>
      <c r="N5" s="12">
        <v>0.3</v>
      </c>
      <c r="O5" s="233">
        <v>0.2</v>
      </c>
      <c r="P5" s="233">
        <v>0.2</v>
      </c>
      <c r="Q5" s="233">
        <v>0.2</v>
      </c>
      <c r="R5" s="233">
        <v>0.2</v>
      </c>
      <c r="S5" s="10">
        <v>0.2</v>
      </c>
      <c r="T5" s="10">
        <v>0.2</v>
      </c>
      <c r="U5" s="10">
        <v>0.2</v>
      </c>
      <c r="V5" s="10">
        <v>0.2</v>
      </c>
      <c r="W5" s="283">
        <v>0.2</v>
      </c>
      <c r="X5" s="283">
        <v>0.2</v>
      </c>
      <c r="Y5" s="283">
        <v>0.2</v>
      </c>
      <c r="Z5" s="283">
        <v>0.2</v>
      </c>
      <c r="AA5" s="43" t="s">
        <v>32</v>
      </c>
    </row>
    <row r="6" spans="1:95" x14ac:dyDescent="0.2">
      <c r="A6">
        <v>247</v>
      </c>
      <c r="B6" t="s">
        <v>244</v>
      </c>
      <c r="C6" t="s">
        <v>245</v>
      </c>
      <c r="D6">
        <v>3</v>
      </c>
      <c r="E6" t="s">
        <v>15</v>
      </c>
      <c r="F6" t="s">
        <v>37</v>
      </c>
      <c r="G6" s="11">
        <v>0.3</v>
      </c>
      <c r="H6" s="11">
        <v>0.3</v>
      </c>
      <c r="I6" s="11">
        <v>0.3</v>
      </c>
      <c r="J6" s="11">
        <v>0.3</v>
      </c>
      <c r="K6" s="12">
        <v>0.2</v>
      </c>
      <c r="L6" s="12">
        <v>0.2</v>
      </c>
      <c r="M6" s="12">
        <v>0.2</v>
      </c>
      <c r="N6" s="12">
        <v>0.2</v>
      </c>
      <c r="O6" s="233">
        <v>1.5</v>
      </c>
      <c r="P6" s="233">
        <v>1.5</v>
      </c>
      <c r="Q6" s="233">
        <v>1.5</v>
      </c>
      <c r="R6" s="233">
        <v>1.5</v>
      </c>
      <c r="S6" s="10">
        <v>1.5</v>
      </c>
      <c r="T6" s="10">
        <v>1.5</v>
      </c>
      <c r="U6" s="10">
        <v>1.5</v>
      </c>
      <c r="V6" s="10">
        <v>1.5</v>
      </c>
      <c r="W6" s="283">
        <v>1</v>
      </c>
      <c r="X6" s="283">
        <v>1</v>
      </c>
      <c r="Y6" s="283">
        <v>1</v>
      </c>
      <c r="Z6" s="283">
        <v>1</v>
      </c>
      <c r="AA6" t="s">
        <v>618</v>
      </c>
    </row>
    <row r="7" spans="1:95" x14ac:dyDescent="0.2">
      <c r="A7">
        <v>248</v>
      </c>
      <c r="B7" t="s">
        <v>155</v>
      </c>
      <c r="C7" t="s">
        <v>246</v>
      </c>
      <c r="D7">
        <v>3</v>
      </c>
      <c r="E7" t="s">
        <v>10</v>
      </c>
      <c r="F7" t="s">
        <v>37</v>
      </c>
      <c r="G7" s="11">
        <v>0.75</v>
      </c>
      <c r="H7" s="11">
        <v>0.75</v>
      </c>
      <c r="I7" s="11">
        <v>0.75</v>
      </c>
      <c r="J7" s="11">
        <v>0.75</v>
      </c>
      <c r="K7" s="12">
        <v>0.1</v>
      </c>
      <c r="L7" s="12">
        <v>0.1</v>
      </c>
      <c r="M7" s="12">
        <v>0.1</v>
      </c>
      <c r="N7" s="12">
        <v>0.1</v>
      </c>
      <c r="O7" s="233">
        <v>0</v>
      </c>
      <c r="P7" s="233">
        <v>0</v>
      </c>
      <c r="Q7" s="233">
        <v>0</v>
      </c>
      <c r="R7" s="233">
        <v>0</v>
      </c>
      <c r="S7" s="10">
        <v>0</v>
      </c>
      <c r="T7" s="10">
        <v>0</v>
      </c>
      <c r="U7" s="10">
        <v>0</v>
      </c>
      <c r="V7" s="10">
        <v>0</v>
      </c>
      <c r="W7" s="283">
        <v>0</v>
      </c>
      <c r="X7" s="283">
        <v>0</v>
      </c>
      <c r="Y7" s="283">
        <v>0</v>
      </c>
      <c r="Z7" s="283">
        <v>0</v>
      </c>
      <c r="AA7" s="43" t="s">
        <v>559</v>
      </c>
    </row>
    <row r="8" spans="1:95" x14ac:dyDescent="0.2">
      <c r="A8">
        <v>624</v>
      </c>
      <c r="B8" t="s">
        <v>473</v>
      </c>
      <c r="C8" t="s">
        <v>35</v>
      </c>
      <c r="D8">
        <v>3</v>
      </c>
      <c r="E8" t="s">
        <v>15</v>
      </c>
      <c r="F8" t="s">
        <v>37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2">
        <v>0</v>
      </c>
      <c r="M8" s="12">
        <v>0</v>
      </c>
      <c r="N8" s="12">
        <v>0</v>
      </c>
      <c r="O8" s="233">
        <v>0</v>
      </c>
      <c r="P8" s="233">
        <v>0</v>
      </c>
      <c r="Q8" s="233">
        <v>0</v>
      </c>
      <c r="R8" s="233">
        <v>0.5</v>
      </c>
      <c r="S8" s="10">
        <v>0.5</v>
      </c>
      <c r="T8" s="10">
        <v>0.5</v>
      </c>
      <c r="U8" s="10">
        <v>0.5</v>
      </c>
      <c r="V8" s="10">
        <v>0.5</v>
      </c>
      <c r="W8" s="283">
        <v>0.5</v>
      </c>
      <c r="X8" s="283">
        <v>0.5</v>
      </c>
      <c r="Y8" s="283">
        <v>0.5</v>
      </c>
      <c r="Z8" s="283">
        <v>0.5</v>
      </c>
    </row>
    <row r="9" spans="1:95" x14ac:dyDescent="0.2">
      <c r="A9">
        <v>626</v>
      </c>
      <c r="B9" t="s">
        <v>475</v>
      </c>
      <c r="C9" t="s">
        <v>245</v>
      </c>
      <c r="D9">
        <v>3</v>
      </c>
      <c r="E9" t="s">
        <v>15</v>
      </c>
      <c r="F9" t="s">
        <v>16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2">
        <v>0</v>
      </c>
      <c r="M9" s="12">
        <v>0</v>
      </c>
      <c r="N9" s="12">
        <v>0</v>
      </c>
      <c r="O9" s="233">
        <v>0.2</v>
      </c>
      <c r="P9" s="233">
        <v>0.2</v>
      </c>
      <c r="Q9" s="233">
        <v>0.2</v>
      </c>
      <c r="R9" s="233">
        <v>0.2</v>
      </c>
      <c r="S9" s="10">
        <v>0.2</v>
      </c>
      <c r="T9" s="10">
        <v>0.2</v>
      </c>
      <c r="U9" s="10">
        <v>0.2</v>
      </c>
      <c r="V9" s="10">
        <v>0.2</v>
      </c>
      <c r="W9" s="283">
        <v>0.2</v>
      </c>
      <c r="X9" s="283">
        <v>0.2</v>
      </c>
      <c r="Y9" s="283">
        <v>0.2</v>
      </c>
      <c r="Z9" s="283">
        <v>0.2</v>
      </c>
    </row>
    <row r="10" spans="1:95" x14ac:dyDescent="0.2">
      <c r="A10">
        <v>630</v>
      </c>
      <c r="B10" t="s">
        <v>573</v>
      </c>
      <c r="C10" t="s">
        <v>35</v>
      </c>
      <c r="D10">
        <v>3</v>
      </c>
      <c r="E10" t="s">
        <v>15</v>
      </c>
      <c r="F10" t="s">
        <v>16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12">
        <v>0</v>
      </c>
      <c r="M10" s="12">
        <v>0</v>
      </c>
      <c r="N10" s="12">
        <v>0</v>
      </c>
      <c r="O10" s="233">
        <v>0.2</v>
      </c>
      <c r="P10" s="233">
        <v>0.2</v>
      </c>
      <c r="Q10" s="233">
        <v>0.2</v>
      </c>
      <c r="R10" s="233">
        <v>0.2</v>
      </c>
      <c r="S10" s="10">
        <v>0.2</v>
      </c>
      <c r="T10" s="10">
        <v>0.2</v>
      </c>
      <c r="U10" s="10">
        <v>0.2</v>
      </c>
      <c r="V10" s="10">
        <v>0.2</v>
      </c>
      <c r="W10" s="283">
        <v>0.2</v>
      </c>
      <c r="X10" s="283">
        <v>0.2</v>
      </c>
      <c r="Y10" s="283">
        <v>0.2</v>
      </c>
      <c r="Z10" s="283">
        <v>0.2</v>
      </c>
    </row>
    <row r="11" spans="1:95" x14ac:dyDescent="0.2">
      <c r="A11">
        <v>631</v>
      </c>
      <c r="B11" t="s">
        <v>574</v>
      </c>
      <c r="C11" t="s">
        <v>35</v>
      </c>
      <c r="D11">
        <v>3</v>
      </c>
      <c r="E11" t="s">
        <v>15</v>
      </c>
      <c r="F11" t="s">
        <v>16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2">
        <v>0</v>
      </c>
      <c r="M11" s="12">
        <v>0</v>
      </c>
      <c r="N11" s="12">
        <v>0</v>
      </c>
      <c r="O11" s="233">
        <v>0.2</v>
      </c>
      <c r="P11" s="233">
        <v>0.2</v>
      </c>
      <c r="Q11" s="233">
        <v>0.2</v>
      </c>
      <c r="R11" s="233">
        <v>0.2</v>
      </c>
      <c r="S11" s="10">
        <v>0.2</v>
      </c>
      <c r="T11" s="10">
        <v>0.2</v>
      </c>
      <c r="U11" s="10">
        <v>0.2</v>
      </c>
      <c r="V11" s="10">
        <v>0.2</v>
      </c>
      <c r="W11" s="283">
        <v>0.2</v>
      </c>
      <c r="X11" s="283">
        <v>0.2</v>
      </c>
      <c r="Y11" s="283">
        <v>0.2</v>
      </c>
      <c r="Z11" s="283">
        <v>0.2</v>
      </c>
    </row>
    <row r="12" spans="1:95" x14ac:dyDescent="0.2">
      <c r="A12">
        <v>623</v>
      </c>
      <c r="B12" t="s">
        <v>472</v>
      </c>
      <c r="C12" t="s">
        <v>245</v>
      </c>
      <c r="D12">
        <v>3</v>
      </c>
      <c r="E12" t="s">
        <v>15</v>
      </c>
      <c r="F12" t="s">
        <v>16</v>
      </c>
      <c r="G12" s="11">
        <v>0</v>
      </c>
      <c r="H12" s="11">
        <v>0</v>
      </c>
      <c r="I12" s="11">
        <v>0</v>
      </c>
      <c r="J12" s="11">
        <v>0</v>
      </c>
      <c r="K12" s="12">
        <v>0</v>
      </c>
      <c r="L12" s="12">
        <v>0</v>
      </c>
      <c r="M12" s="12">
        <v>0</v>
      </c>
      <c r="N12" s="12">
        <v>0</v>
      </c>
      <c r="O12" s="233">
        <v>0.5</v>
      </c>
      <c r="P12" s="233">
        <v>0.5</v>
      </c>
      <c r="Q12" s="233">
        <v>0.5</v>
      </c>
      <c r="R12" s="233">
        <v>0.5</v>
      </c>
      <c r="S12" s="10">
        <v>0.5</v>
      </c>
      <c r="T12" s="10">
        <v>0.5</v>
      </c>
      <c r="U12" s="10">
        <v>0.5</v>
      </c>
      <c r="V12" s="10">
        <v>0.5</v>
      </c>
      <c r="W12" s="283">
        <v>0.5</v>
      </c>
      <c r="X12" s="283">
        <v>0.5</v>
      </c>
      <c r="Y12" s="283">
        <v>0.5</v>
      </c>
      <c r="Z12" s="283">
        <v>0.5</v>
      </c>
    </row>
    <row r="13" spans="1:95" x14ac:dyDescent="0.2">
      <c r="A13">
        <v>625</v>
      </c>
      <c r="B13" t="s">
        <v>474</v>
      </c>
      <c r="C13" t="s">
        <v>35</v>
      </c>
      <c r="D13">
        <v>3</v>
      </c>
      <c r="E13" t="s">
        <v>15</v>
      </c>
      <c r="F13" t="s">
        <v>37</v>
      </c>
      <c r="G13" s="11">
        <v>0</v>
      </c>
      <c r="H13" s="11">
        <v>0</v>
      </c>
      <c r="I13" s="11">
        <v>0</v>
      </c>
      <c r="J13" s="11">
        <v>0</v>
      </c>
      <c r="K13" s="12">
        <v>0</v>
      </c>
      <c r="L13" s="12">
        <v>0</v>
      </c>
      <c r="M13" s="12">
        <v>0</v>
      </c>
      <c r="N13" s="12">
        <v>0</v>
      </c>
      <c r="O13" s="233">
        <v>0.5</v>
      </c>
      <c r="P13" s="233">
        <v>0.5</v>
      </c>
      <c r="Q13" s="233">
        <v>0.5</v>
      </c>
      <c r="R13" s="233">
        <v>0.2</v>
      </c>
      <c r="S13" s="10">
        <v>0.2</v>
      </c>
      <c r="T13" s="10">
        <v>0.2</v>
      </c>
      <c r="U13" s="10">
        <v>0.2</v>
      </c>
      <c r="V13" s="10">
        <v>0.2</v>
      </c>
      <c r="W13" s="283">
        <v>0.2</v>
      </c>
      <c r="X13" s="283">
        <v>0.2</v>
      </c>
      <c r="Y13" s="283">
        <v>0.2</v>
      </c>
      <c r="Z13" s="283">
        <v>0.2</v>
      </c>
    </row>
    <row r="14" spans="1:95" x14ac:dyDescent="0.2">
      <c r="A14">
        <v>627</v>
      </c>
      <c r="B14" t="s">
        <v>476</v>
      </c>
      <c r="C14" t="s">
        <v>245</v>
      </c>
      <c r="D14">
        <v>3</v>
      </c>
      <c r="E14" t="s">
        <v>15</v>
      </c>
      <c r="F14" t="s">
        <v>16</v>
      </c>
      <c r="G14" s="11">
        <v>0</v>
      </c>
      <c r="H14" s="11">
        <v>0</v>
      </c>
      <c r="I14" s="11">
        <v>0</v>
      </c>
      <c r="J14" s="11">
        <v>0</v>
      </c>
      <c r="K14" s="12">
        <v>0</v>
      </c>
      <c r="L14" s="12">
        <v>0</v>
      </c>
      <c r="M14" s="12">
        <v>0</v>
      </c>
      <c r="N14" s="12">
        <v>0</v>
      </c>
      <c r="O14" s="233">
        <v>0</v>
      </c>
      <c r="P14" s="233">
        <v>0</v>
      </c>
      <c r="Q14" s="233">
        <v>0</v>
      </c>
      <c r="R14" s="233">
        <v>0.2</v>
      </c>
      <c r="S14" s="10">
        <v>0.2</v>
      </c>
      <c r="T14" s="10">
        <v>0.2</v>
      </c>
      <c r="U14" s="10">
        <v>0.2</v>
      </c>
      <c r="V14" s="10">
        <v>0.2</v>
      </c>
      <c r="W14" s="283">
        <v>0.5</v>
      </c>
      <c r="X14" s="283">
        <v>0.5</v>
      </c>
      <c r="Y14" s="283">
        <v>0.5</v>
      </c>
      <c r="Z14" s="283">
        <v>0.5</v>
      </c>
      <c r="AA14" t="s">
        <v>619</v>
      </c>
    </row>
    <row r="15" spans="1:95" x14ac:dyDescent="0.2">
      <c r="A15">
        <v>628</v>
      </c>
      <c r="B15" t="s">
        <v>575</v>
      </c>
      <c r="C15" t="s">
        <v>35</v>
      </c>
      <c r="D15">
        <v>3</v>
      </c>
      <c r="E15" t="s">
        <v>15</v>
      </c>
      <c r="F15" t="s">
        <v>16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  <c r="L15" s="12">
        <v>0</v>
      </c>
      <c r="M15" s="12">
        <v>0</v>
      </c>
      <c r="N15" s="12">
        <v>0</v>
      </c>
      <c r="O15" s="233">
        <v>0</v>
      </c>
      <c r="P15" s="233">
        <v>0</v>
      </c>
      <c r="Q15" s="233">
        <v>0</v>
      </c>
      <c r="R15" s="233">
        <v>0.5</v>
      </c>
      <c r="S15" s="10">
        <v>0.5</v>
      </c>
      <c r="T15" s="10">
        <v>0.5</v>
      </c>
      <c r="U15" s="10">
        <v>0.5</v>
      </c>
      <c r="V15" s="10">
        <v>0.5</v>
      </c>
      <c r="W15" s="283">
        <v>0.5</v>
      </c>
      <c r="X15" s="283">
        <v>0.5</v>
      </c>
      <c r="Y15" s="283">
        <v>0.5</v>
      </c>
      <c r="Z15" s="283">
        <v>0.5</v>
      </c>
    </row>
    <row r="16" spans="1:95" x14ac:dyDescent="0.2">
      <c r="A16">
        <v>629</v>
      </c>
      <c r="B16" t="s">
        <v>576</v>
      </c>
      <c r="C16" t="s">
        <v>35</v>
      </c>
      <c r="D16">
        <v>3</v>
      </c>
      <c r="E16" t="s">
        <v>15</v>
      </c>
      <c r="F16" t="s">
        <v>16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2">
        <v>0</v>
      </c>
      <c r="M16" s="12">
        <v>0</v>
      </c>
      <c r="N16" s="12">
        <v>0</v>
      </c>
      <c r="O16" s="233">
        <v>0.1</v>
      </c>
      <c r="P16" s="233">
        <v>0.1</v>
      </c>
      <c r="Q16" s="233">
        <v>0.1</v>
      </c>
      <c r="R16" s="233">
        <v>0.1</v>
      </c>
      <c r="S16" s="10">
        <v>0.1</v>
      </c>
      <c r="T16" s="10">
        <v>0.1</v>
      </c>
      <c r="U16" s="10">
        <v>0.1</v>
      </c>
      <c r="V16" s="10">
        <v>0.1</v>
      </c>
      <c r="W16" s="283">
        <v>0.1</v>
      </c>
      <c r="X16" s="283">
        <v>0.1</v>
      </c>
      <c r="Y16" s="283">
        <v>0.1</v>
      </c>
      <c r="Z16" s="283">
        <v>0.1</v>
      </c>
    </row>
    <row r="17" spans="1:27" x14ac:dyDescent="0.2">
      <c r="A17">
        <v>233</v>
      </c>
      <c r="B17" t="s">
        <v>105</v>
      </c>
      <c r="C17" t="s">
        <v>30</v>
      </c>
      <c r="D17">
        <v>3</v>
      </c>
      <c r="E17" t="s">
        <v>15</v>
      </c>
      <c r="F17" t="s">
        <v>37</v>
      </c>
      <c r="G17" s="11">
        <v>0.25</v>
      </c>
      <c r="H17" s="11">
        <v>0.25</v>
      </c>
      <c r="I17" s="11">
        <v>0.25</v>
      </c>
      <c r="J17" s="11">
        <v>0.25</v>
      </c>
      <c r="K17" s="12">
        <v>0.25</v>
      </c>
      <c r="L17" s="12">
        <v>0.25</v>
      </c>
      <c r="M17" s="12">
        <v>0.25</v>
      </c>
      <c r="N17" s="12">
        <v>0.25</v>
      </c>
      <c r="O17" s="233">
        <v>0.2</v>
      </c>
      <c r="P17" s="233">
        <v>0.2</v>
      </c>
      <c r="Q17" s="233">
        <v>0.2</v>
      </c>
      <c r="R17" s="233">
        <v>0.2</v>
      </c>
      <c r="S17" s="10">
        <v>0.2</v>
      </c>
      <c r="T17" s="10">
        <v>0.2</v>
      </c>
      <c r="U17" s="10">
        <v>0.2</v>
      </c>
      <c r="V17" s="10">
        <v>0.2</v>
      </c>
      <c r="W17" s="283">
        <v>0.2</v>
      </c>
      <c r="X17" s="283">
        <v>0.2</v>
      </c>
      <c r="Y17" s="283">
        <v>0.2</v>
      </c>
      <c r="Z17" s="283">
        <v>0.2</v>
      </c>
    </row>
    <row r="18" spans="1:27" x14ac:dyDescent="0.2">
      <c r="A18">
        <v>234</v>
      </c>
      <c r="B18" t="s">
        <v>247</v>
      </c>
      <c r="C18" t="s">
        <v>35</v>
      </c>
      <c r="D18">
        <v>3</v>
      </c>
      <c r="E18" t="s">
        <v>15</v>
      </c>
      <c r="F18" t="s">
        <v>16</v>
      </c>
      <c r="G18" s="11">
        <v>0.3</v>
      </c>
      <c r="H18" s="11">
        <v>0.3</v>
      </c>
      <c r="I18" s="11">
        <v>0.3</v>
      </c>
      <c r="J18" s="11">
        <v>0.3</v>
      </c>
      <c r="K18" s="12">
        <v>0.3</v>
      </c>
      <c r="L18" s="12">
        <v>0.3</v>
      </c>
      <c r="M18" s="12">
        <v>0.3</v>
      </c>
      <c r="N18" s="12">
        <v>0.3</v>
      </c>
      <c r="O18" s="233">
        <v>0</v>
      </c>
      <c r="P18" s="233">
        <v>0</v>
      </c>
      <c r="Q18" s="233">
        <v>0</v>
      </c>
      <c r="R18" s="233">
        <v>0</v>
      </c>
      <c r="S18" s="10">
        <v>0</v>
      </c>
      <c r="T18" s="10">
        <v>0</v>
      </c>
      <c r="U18" s="10">
        <v>0</v>
      </c>
      <c r="V18" s="10">
        <v>0</v>
      </c>
      <c r="W18" s="283">
        <v>0</v>
      </c>
      <c r="X18" s="283">
        <v>0</v>
      </c>
      <c r="Y18" s="283">
        <v>0</v>
      </c>
      <c r="Z18" s="283">
        <v>0</v>
      </c>
      <c r="AA18" s="43" t="s">
        <v>559</v>
      </c>
    </row>
    <row r="19" spans="1:27" x14ac:dyDescent="0.2">
      <c r="A19">
        <v>235</v>
      </c>
      <c r="B19" t="s">
        <v>248</v>
      </c>
      <c r="C19" t="s">
        <v>35</v>
      </c>
      <c r="D19">
        <v>3</v>
      </c>
      <c r="E19" t="s">
        <v>15</v>
      </c>
      <c r="F19" t="s">
        <v>16</v>
      </c>
      <c r="G19" s="11">
        <v>1</v>
      </c>
      <c r="H19" s="11">
        <v>1</v>
      </c>
      <c r="I19" s="11">
        <v>1</v>
      </c>
      <c r="J19" s="11">
        <v>1</v>
      </c>
      <c r="K19" s="12">
        <v>0.5</v>
      </c>
      <c r="L19" s="12">
        <v>0.5</v>
      </c>
      <c r="M19" s="12">
        <v>0.5</v>
      </c>
      <c r="N19" s="12">
        <v>0.5</v>
      </c>
      <c r="O19" s="233">
        <v>0</v>
      </c>
      <c r="P19" s="233">
        <v>0</v>
      </c>
      <c r="Q19" s="233">
        <v>0</v>
      </c>
      <c r="R19" s="233">
        <v>0</v>
      </c>
      <c r="S19" s="10">
        <v>0</v>
      </c>
      <c r="T19" s="10">
        <v>0</v>
      </c>
      <c r="U19" s="10">
        <v>0</v>
      </c>
      <c r="V19" s="10">
        <v>0</v>
      </c>
      <c r="W19" s="283">
        <v>0</v>
      </c>
      <c r="X19" s="283">
        <v>0</v>
      </c>
      <c r="Y19" s="283">
        <v>0</v>
      </c>
      <c r="Z19" s="283">
        <v>0</v>
      </c>
      <c r="AA19" s="43" t="s">
        <v>559</v>
      </c>
    </row>
    <row r="20" spans="1:27" x14ac:dyDescent="0.2">
      <c r="A20">
        <v>236</v>
      </c>
      <c r="B20" t="s">
        <v>249</v>
      </c>
      <c r="C20" t="s">
        <v>35</v>
      </c>
      <c r="D20">
        <v>3</v>
      </c>
      <c r="E20" t="s">
        <v>15</v>
      </c>
      <c r="F20" t="s">
        <v>16</v>
      </c>
      <c r="G20" s="11">
        <v>0.1</v>
      </c>
      <c r="H20" s="11">
        <v>0.1</v>
      </c>
      <c r="I20" s="11">
        <v>0.1</v>
      </c>
      <c r="J20" s="11">
        <v>0.1</v>
      </c>
      <c r="K20" s="12">
        <v>0.1</v>
      </c>
      <c r="L20" s="12">
        <v>0.1</v>
      </c>
      <c r="M20" s="12">
        <v>0.1</v>
      </c>
      <c r="N20" s="12">
        <v>0.1</v>
      </c>
      <c r="O20" s="233">
        <v>0</v>
      </c>
      <c r="P20" s="233">
        <v>0</v>
      </c>
      <c r="Q20" s="233">
        <v>0</v>
      </c>
      <c r="R20" s="233">
        <v>0</v>
      </c>
      <c r="S20" s="10">
        <v>0</v>
      </c>
      <c r="T20" s="10">
        <v>0</v>
      </c>
      <c r="U20" s="10">
        <v>0</v>
      </c>
      <c r="V20" s="10">
        <v>0</v>
      </c>
      <c r="W20" s="283">
        <v>0</v>
      </c>
      <c r="X20" s="283">
        <v>0</v>
      </c>
      <c r="Y20" s="283">
        <v>0</v>
      </c>
      <c r="Z20" s="283">
        <v>0</v>
      </c>
      <c r="AA20" s="43" t="s">
        <v>559</v>
      </c>
    </row>
    <row r="21" spans="1:27" x14ac:dyDescent="0.2">
      <c r="A21">
        <v>237</v>
      </c>
      <c r="B21" t="s">
        <v>250</v>
      </c>
      <c r="C21" t="s">
        <v>35</v>
      </c>
      <c r="D21">
        <v>3</v>
      </c>
      <c r="E21" t="s">
        <v>15</v>
      </c>
      <c r="F21" t="s">
        <v>16</v>
      </c>
      <c r="G21" s="11">
        <v>0.2</v>
      </c>
      <c r="H21" s="11">
        <v>0.2</v>
      </c>
      <c r="I21" s="11">
        <v>0.2</v>
      </c>
      <c r="J21" s="11">
        <v>0.2</v>
      </c>
      <c r="K21" s="12">
        <v>0.2</v>
      </c>
      <c r="L21" s="12">
        <v>0.2</v>
      </c>
      <c r="M21" s="12">
        <v>0.2</v>
      </c>
      <c r="N21" s="12">
        <v>0.2</v>
      </c>
      <c r="O21" s="233">
        <v>0</v>
      </c>
      <c r="P21" s="233">
        <v>0</v>
      </c>
      <c r="Q21" s="233">
        <v>0</v>
      </c>
      <c r="R21" s="233">
        <v>0</v>
      </c>
      <c r="S21" s="10">
        <v>0</v>
      </c>
      <c r="T21" s="10">
        <v>0</v>
      </c>
      <c r="U21" s="10">
        <v>0</v>
      </c>
      <c r="V21" s="10">
        <v>0</v>
      </c>
      <c r="W21" s="283">
        <v>0</v>
      </c>
      <c r="X21" s="283">
        <v>0</v>
      </c>
      <c r="Y21" s="283">
        <v>0</v>
      </c>
      <c r="Z21" s="283">
        <v>0</v>
      </c>
      <c r="AA21" s="43" t="s">
        <v>559</v>
      </c>
    </row>
    <row r="22" spans="1:27" x14ac:dyDescent="0.2">
      <c r="A22">
        <v>238</v>
      </c>
      <c r="B22" t="s">
        <v>251</v>
      </c>
      <c r="C22" t="s">
        <v>35</v>
      </c>
      <c r="D22">
        <v>3</v>
      </c>
      <c r="E22" t="s">
        <v>15</v>
      </c>
      <c r="F22" t="s">
        <v>16</v>
      </c>
      <c r="G22" s="11">
        <v>1</v>
      </c>
      <c r="H22" s="11">
        <v>1</v>
      </c>
      <c r="I22" s="11">
        <v>1</v>
      </c>
      <c r="J22" s="11">
        <v>1</v>
      </c>
      <c r="K22" s="12">
        <v>1</v>
      </c>
      <c r="L22" s="12">
        <v>1</v>
      </c>
      <c r="M22" s="12">
        <v>1</v>
      </c>
      <c r="N22" s="12">
        <v>1</v>
      </c>
      <c r="O22" s="233">
        <v>0</v>
      </c>
      <c r="P22" s="233">
        <v>0</v>
      </c>
      <c r="Q22" s="233">
        <v>0</v>
      </c>
      <c r="R22" s="233">
        <v>0</v>
      </c>
      <c r="S22" s="10">
        <v>0</v>
      </c>
      <c r="T22" s="10">
        <v>0</v>
      </c>
      <c r="U22" s="10">
        <v>0</v>
      </c>
      <c r="V22" s="10">
        <v>0</v>
      </c>
      <c r="W22" s="283">
        <v>0</v>
      </c>
      <c r="X22" s="283">
        <v>0</v>
      </c>
      <c r="Y22" s="283">
        <v>0</v>
      </c>
      <c r="Z22" s="283">
        <v>0</v>
      </c>
      <c r="AA22" s="43" t="s">
        <v>559</v>
      </c>
    </row>
    <row r="23" spans="1:27" x14ac:dyDescent="0.2">
      <c r="A23">
        <v>239</v>
      </c>
      <c r="B23" t="s">
        <v>252</v>
      </c>
      <c r="C23" t="s">
        <v>35</v>
      </c>
      <c r="D23">
        <v>3</v>
      </c>
      <c r="E23" t="s">
        <v>15</v>
      </c>
      <c r="F23" t="s">
        <v>16</v>
      </c>
      <c r="G23" s="11">
        <v>1</v>
      </c>
      <c r="H23" s="11">
        <v>1</v>
      </c>
      <c r="I23" s="11">
        <v>1</v>
      </c>
      <c r="J23" s="11">
        <v>1</v>
      </c>
      <c r="K23" s="12">
        <v>1</v>
      </c>
      <c r="L23" s="12">
        <v>1</v>
      </c>
      <c r="M23" s="12">
        <v>1</v>
      </c>
      <c r="N23" s="12">
        <v>1</v>
      </c>
      <c r="O23" s="233">
        <v>0.2</v>
      </c>
      <c r="P23" s="233">
        <v>0.2</v>
      </c>
      <c r="Q23" s="233">
        <v>0.2</v>
      </c>
      <c r="R23" s="233">
        <v>0.2</v>
      </c>
      <c r="S23" s="10">
        <v>0.2</v>
      </c>
      <c r="T23" s="10">
        <v>0.2</v>
      </c>
      <c r="U23" s="10">
        <v>0.2</v>
      </c>
      <c r="V23" s="10">
        <v>0.2</v>
      </c>
      <c r="W23" s="283">
        <v>0.2</v>
      </c>
      <c r="X23" s="283">
        <v>0.2</v>
      </c>
      <c r="Y23" s="283">
        <v>0.2</v>
      </c>
      <c r="Z23" s="283">
        <v>0.2</v>
      </c>
    </row>
    <row r="24" spans="1:27" x14ac:dyDescent="0.2">
      <c r="A24">
        <v>241</v>
      </c>
      <c r="B24" t="s">
        <v>253</v>
      </c>
      <c r="C24" t="s">
        <v>35</v>
      </c>
      <c r="D24">
        <v>3</v>
      </c>
      <c r="E24" t="s">
        <v>15</v>
      </c>
      <c r="F24" t="s">
        <v>16</v>
      </c>
      <c r="G24" s="11">
        <v>0.25</v>
      </c>
      <c r="H24" s="11">
        <v>0.25</v>
      </c>
      <c r="I24" s="11">
        <v>0.25</v>
      </c>
      <c r="J24" s="11">
        <v>0.25</v>
      </c>
      <c r="K24" s="12">
        <v>0</v>
      </c>
      <c r="L24" s="12">
        <v>0</v>
      </c>
      <c r="M24" s="12">
        <v>0</v>
      </c>
      <c r="N24" s="12">
        <v>0</v>
      </c>
      <c r="O24" s="233">
        <v>0</v>
      </c>
      <c r="P24" s="233">
        <v>0</v>
      </c>
      <c r="Q24" s="233">
        <v>0</v>
      </c>
      <c r="R24" s="233">
        <v>0</v>
      </c>
      <c r="S24" s="10">
        <v>0</v>
      </c>
      <c r="T24" s="10">
        <v>0</v>
      </c>
      <c r="U24" s="10">
        <v>0</v>
      </c>
      <c r="V24" s="10">
        <v>0</v>
      </c>
      <c r="W24" s="283">
        <v>0</v>
      </c>
      <c r="X24" s="283">
        <v>0</v>
      </c>
      <c r="Y24" s="283">
        <v>0</v>
      </c>
      <c r="Z24" s="283">
        <v>0</v>
      </c>
      <c r="AA24" s="43" t="s">
        <v>559</v>
      </c>
    </row>
    <row r="25" spans="1:27" x14ac:dyDescent="0.2">
      <c r="A25">
        <v>242</v>
      </c>
      <c r="B25" t="s">
        <v>254</v>
      </c>
      <c r="C25" t="s">
        <v>245</v>
      </c>
      <c r="D25">
        <v>3</v>
      </c>
      <c r="E25" t="s">
        <v>15</v>
      </c>
      <c r="F25" t="s">
        <v>16</v>
      </c>
      <c r="G25" s="11">
        <v>0.75</v>
      </c>
      <c r="H25" s="11">
        <v>0.75</v>
      </c>
      <c r="I25" s="11">
        <v>0.75</v>
      </c>
      <c r="J25" s="11">
        <v>0.75</v>
      </c>
      <c r="K25" s="12">
        <v>0.75</v>
      </c>
      <c r="L25" s="12">
        <v>0.75</v>
      </c>
      <c r="M25" s="12">
        <v>0.75</v>
      </c>
      <c r="N25" s="12">
        <v>0.75</v>
      </c>
      <c r="O25" s="233">
        <v>0</v>
      </c>
      <c r="P25" s="233">
        <v>0</v>
      </c>
      <c r="Q25" s="233">
        <v>0</v>
      </c>
      <c r="R25" s="233">
        <v>0</v>
      </c>
      <c r="S25" s="10">
        <v>0</v>
      </c>
      <c r="T25" s="10">
        <v>0</v>
      </c>
      <c r="U25" s="10">
        <v>0</v>
      </c>
      <c r="V25" s="10">
        <v>0</v>
      </c>
      <c r="W25" s="283">
        <v>0</v>
      </c>
      <c r="X25" s="283">
        <v>0</v>
      </c>
      <c r="Y25" s="283">
        <v>0</v>
      </c>
      <c r="Z25" s="283">
        <v>0</v>
      </c>
      <c r="AA25" s="43" t="s">
        <v>559</v>
      </c>
    </row>
    <row r="26" spans="1:27" x14ac:dyDescent="0.2">
      <c r="A26">
        <v>243</v>
      </c>
      <c r="B26" t="s">
        <v>255</v>
      </c>
      <c r="C26" t="s">
        <v>245</v>
      </c>
      <c r="D26">
        <v>3</v>
      </c>
      <c r="E26" t="s">
        <v>15</v>
      </c>
      <c r="F26" t="s">
        <v>16</v>
      </c>
      <c r="G26" s="11">
        <v>1</v>
      </c>
      <c r="H26" s="11">
        <v>1</v>
      </c>
      <c r="I26" s="11">
        <v>1</v>
      </c>
      <c r="J26" s="11">
        <v>1</v>
      </c>
      <c r="K26" s="12">
        <v>0.5</v>
      </c>
      <c r="L26" s="12">
        <v>0.5</v>
      </c>
      <c r="M26" s="12">
        <v>0.5</v>
      </c>
      <c r="N26" s="12">
        <v>0.5</v>
      </c>
      <c r="O26" s="233">
        <v>0</v>
      </c>
      <c r="P26" s="233">
        <v>0</v>
      </c>
      <c r="Q26" s="233">
        <v>0</v>
      </c>
      <c r="R26" s="233">
        <v>0</v>
      </c>
      <c r="S26" s="10">
        <v>0</v>
      </c>
      <c r="T26" s="10">
        <v>0</v>
      </c>
      <c r="U26" s="10">
        <v>0</v>
      </c>
      <c r="V26" s="10">
        <v>0</v>
      </c>
      <c r="W26" s="283">
        <v>0</v>
      </c>
      <c r="X26" s="283">
        <v>0</v>
      </c>
      <c r="Y26" s="283">
        <v>0</v>
      </c>
      <c r="Z26" s="283">
        <v>0</v>
      </c>
      <c r="AA26" s="43" t="s">
        <v>559</v>
      </c>
    </row>
    <row r="27" spans="1:27" x14ac:dyDescent="0.2">
      <c r="A27">
        <v>244</v>
      </c>
      <c r="B27" t="s">
        <v>256</v>
      </c>
      <c r="C27" t="s">
        <v>245</v>
      </c>
      <c r="D27">
        <v>3</v>
      </c>
      <c r="E27" t="s">
        <v>15</v>
      </c>
      <c r="F27" t="s">
        <v>16</v>
      </c>
      <c r="G27" s="11">
        <v>1</v>
      </c>
      <c r="H27" s="11">
        <v>1</v>
      </c>
      <c r="I27" s="11">
        <v>1</v>
      </c>
      <c r="J27" s="11">
        <v>1</v>
      </c>
      <c r="K27" s="12">
        <v>0.5</v>
      </c>
      <c r="L27" s="12">
        <v>0.5</v>
      </c>
      <c r="M27" s="12">
        <v>0.5</v>
      </c>
      <c r="N27" s="12">
        <v>0.5</v>
      </c>
      <c r="O27" s="233">
        <v>0.2</v>
      </c>
      <c r="P27" s="233">
        <v>0.2</v>
      </c>
      <c r="Q27" s="233">
        <v>0.2</v>
      </c>
      <c r="R27" s="233">
        <v>0.2</v>
      </c>
      <c r="S27" s="10">
        <v>0.2</v>
      </c>
      <c r="T27" s="10">
        <v>0.2</v>
      </c>
      <c r="U27" s="10">
        <v>0.2</v>
      </c>
      <c r="V27" s="10">
        <v>0.2</v>
      </c>
      <c r="W27" s="283">
        <v>0.2</v>
      </c>
      <c r="X27" s="283">
        <v>0.2</v>
      </c>
      <c r="Y27" s="283">
        <v>0.2</v>
      </c>
      <c r="Z27" s="283">
        <v>0.2</v>
      </c>
    </row>
    <row r="28" spans="1:27" x14ac:dyDescent="0.2">
      <c r="A28">
        <v>245</v>
      </c>
      <c r="B28" t="s">
        <v>257</v>
      </c>
      <c r="C28" t="s">
        <v>245</v>
      </c>
      <c r="D28">
        <v>3</v>
      </c>
      <c r="E28" t="s">
        <v>276</v>
      </c>
      <c r="F28" t="s">
        <v>16</v>
      </c>
      <c r="G28" s="11">
        <v>0.5</v>
      </c>
      <c r="H28" s="11">
        <v>0.5</v>
      </c>
      <c r="I28" s="11">
        <v>0.5</v>
      </c>
      <c r="J28" s="11">
        <v>0.5</v>
      </c>
      <c r="K28" s="12">
        <v>0.5</v>
      </c>
      <c r="L28" s="12">
        <v>0.5</v>
      </c>
      <c r="M28" s="12">
        <v>0.5</v>
      </c>
      <c r="N28" s="12">
        <v>0.5</v>
      </c>
      <c r="O28" s="233">
        <v>0</v>
      </c>
      <c r="P28" s="233">
        <v>0</v>
      </c>
      <c r="Q28" s="233">
        <v>0</v>
      </c>
      <c r="R28" s="233">
        <v>1</v>
      </c>
      <c r="S28" s="10">
        <v>1</v>
      </c>
      <c r="T28" s="10">
        <v>1</v>
      </c>
      <c r="U28" s="10">
        <v>1</v>
      </c>
      <c r="V28" s="10">
        <v>1</v>
      </c>
      <c r="W28" s="283">
        <v>1</v>
      </c>
      <c r="X28" s="283">
        <v>1</v>
      </c>
      <c r="Y28" s="283">
        <v>1</v>
      </c>
      <c r="Z28" s="283">
        <v>1</v>
      </c>
    </row>
    <row r="29" spans="1:27" x14ac:dyDescent="0.2">
      <c r="F29" s="13" t="s">
        <v>27</v>
      </c>
      <c r="G29" s="15">
        <f t="shared" ref="G29:R29" si="0">SUM(G4:G28)</f>
        <v>8.8000000000000007</v>
      </c>
      <c r="H29" s="15">
        <f t="shared" si="0"/>
        <v>8.8000000000000007</v>
      </c>
      <c r="I29" s="15">
        <f t="shared" si="0"/>
        <v>8.8000000000000007</v>
      </c>
      <c r="J29" s="15">
        <f t="shared" si="0"/>
        <v>8.8000000000000007</v>
      </c>
      <c r="K29" s="16">
        <f t="shared" si="0"/>
        <v>6.4</v>
      </c>
      <c r="L29" s="16">
        <f t="shared" si="0"/>
        <v>6.4</v>
      </c>
      <c r="M29" s="16">
        <f t="shared" si="0"/>
        <v>6.4</v>
      </c>
      <c r="N29" s="16">
        <f t="shared" si="0"/>
        <v>6.4</v>
      </c>
      <c r="O29" s="234">
        <f t="shared" si="0"/>
        <v>4.2000000000000011</v>
      </c>
      <c r="P29" s="234">
        <f t="shared" si="0"/>
        <v>4.2000000000000011</v>
      </c>
      <c r="Q29" s="234">
        <f t="shared" si="0"/>
        <v>4.2000000000000011</v>
      </c>
      <c r="R29" s="234">
        <f t="shared" si="0"/>
        <v>6.1000000000000005</v>
      </c>
      <c r="S29" s="14">
        <f t="shared" ref="S29:V29" si="1">SUM(S4:S28)</f>
        <v>6.1000000000000005</v>
      </c>
      <c r="T29" s="14">
        <f t="shared" si="1"/>
        <v>6.1000000000000005</v>
      </c>
      <c r="U29" s="14">
        <f t="shared" si="1"/>
        <v>6.1000000000000005</v>
      </c>
      <c r="V29" s="14">
        <f t="shared" si="1"/>
        <v>6.1000000000000005</v>
      </c>
      <c r="W29" s="284">
        <f t="shared" ref="W29:Z29" si="2">SUM(W4:W28)</f>
        <v>5.9000000000000012</v>
      </c>
      <c r="X29" s="284">
        <f t="shared" si="2"/>
        <v>5.9000000000000012</v>
      </c>
      <c r="Y29" s="284">
        <f t="shared" si="2"/>
        <v>5.9000000000000012</v>
      </c>
      <c r="Z29" s="284">
        <f t="shared" si="2"/>
        <v>5.9000000000000012</v>
      </c>
    </row>
    <row r="30" spans="1:27" x14ac:dyDescent="0.2">
      <c r="F30" s="13" t="s">
        <v>28</v>
      </c>
      <c r="G30" s="338">
        <f>SUM(G29,H29,I29,J29)/4</f>
        <v>8.8000000000000007</v>
      </c>
      <c r="H30" s="339"/>
      <c r="I30" s="339"/>
      <c r="J30" s="339"/>
      <c r="K30" s="329">
        <f>SUM(K29,L29,M29,N29)/4</f>
        <v>6.4</v>
      </c>
      <c r="L30" s="330"/>
      <c r="M30" s="330"/>
      <c r="N30" s="330"/>
      <c r="O30" s="340">
        <f>SUM(O29,P29,Q29,R29)/4</f>
        <v>4.6750000000000007</v>
      </c>
      <c r="P30" s="341"/>
      <c r="Q30" s="341"/>
      <c r="R30" s="341"/>
      <c r="S30" s="331">
        <f>SUM(S29,T29,U29,V29)/4</f>
        <v>6.1000000000000005</v>
      </c>
      <c r="T30" s="332"/>
      <c r="U30" s="332"/>
      <c r="V30" s="332"/>
      <c r="W30" s="382">
        <f>SUM(W29,X29,Y29,Z29)/4</f>
        <v>5.9000000000000012</v>
      </c>
      <c r="X30" s="382"/>
      <c r="Y30" s="382"/>
      <c r="Z30" s="382"/>
    </row>
  </sheetData>
  <mergeCells count="16">
    <mergeCell ref="W1:Z1"/>
    <mergeCell ref="G30:J30"/>
    <mergeCell ref="K30:N30"/>
    <mergeCell ref="O30:R30"/>
    <mergeCell ref="S30:V30"/>
    <mergeCell ref="W30:Z30"/>
    <mergeCell ref="G1:J1"/>
    <mergeCell ref="K1:N1"/>
    <mergeCell ref="O1:R1"/>
    <mergeCell ref="S1:V1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8350E-3093-F24B-B4BD-2CAD9F287780}">
  <dimension ref="A1:CQ24"/>
  <sheetViews>
    <sheetView zoomScale="150" zoomScaleNormal="150"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W6" sqref="W6:Z22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249</v>
      </c>
      <c r="B4" t="s">
        <v>29</v>
      </c>
      <c r="C4" t="s">
        <v>30</v>
      </c>
      <c r="D4">
        <v>3</v>
      </c>
      <c r="E4" t="s">
        <v>15</v>
      </c>
      <c r="F4" t="s">
        <v>37</v>
      </c>
      <c r="G4" s="11">
        <v>0.5</v>
      </c>
      <c r="H4" s="11">
        <v>0.5</v>
      </c>
      <c r="I4" s="11">
        <v>0.5</v>
      </c>
      <c r="J4" s="11">
        <v>0.5</v>
      </c>
      <c r="K4" s="12">
        <v>0.5</v>
      </c>
      <c r="L4" s="12">
        <v>0.5</v>
      </c>
      <c r="M4" s="12">
        <v>0.5</v>
      </c>
      <c r="N4" s="12">
        <v>0.5</v>
      </c>
      <c r="O4" s="233">
        <v>0.5</v>
      </c>
      <c r="P4" s="233">
        <v>0.5</v>
      </c>
      <c r="Q4" s="233">
        <v>0.5</v>
      </c>
      <c r="R4" s="233">
        <v>0.5</v>
      </c>
      <c r="S4" s="10">
        <v>0.5</v>
      </c>
      <c r="T4" s="10">
        <v>0.5</v>
      </c>
      <c r="U4" s="10">
        <v>0.5</v>
      </c>
      <c r="V4" s="10">
        <v>0.5</v>
      </c>
      <c r="W4" s="239">
        <v>0.5</v>
      </c>
      <c r="X4" s="239">
        <v>0.5</v>
      </c>
      <c r="Y4" s="239">
        <v>0.5</v>
      </c>
      <c r="Z4" s="239">
        <v>0.5</v>
      </c>
      <c r="AA4" s="1" t="s">
        <v>32</v>
      </c>
    </row>
    <row r="5" spans="1:95" x14ac:dyDescent="0.2">
      <c r="A5">
        <v>250</v>
      </c>
      <c r="B5" t="s">
        <v>33</v>
      </c>
      <c r="C5" t="s">
        <v>30</v>
      </c>
      <c r="D5">
        <v>3</v>
      </c>
      <c r="E5" t="s">
        <v>15</v>
      </c>
      <c r="F5" t="s">
        <v>37</v>
      </c>
      <c r="G5" s="11">
        <v>0.5</v>
      </c>
      <c r="H5" s="11">
        <v>0.5</v>
      </c>
      <c r="I5" s="11">
        <v>0.5</v>
      </c>
      <c r="J5" s="11">
        <v>0.5</v>
      </c>
      <c r="K5" s="12">
        <v>0.5</v>
      </c>
      <c r="L5" s="12">
        <v>0.5</v>
      </c>
      <c r="M5" s="12">
        <v>0.5</v>
      </c>
      <c r="N5" s="12">
        <v>0.5</v>
      </c>
      <c r="O5" s="233">
        <v>0.5</v>
      </c>
      <c r="P5" s="233">
        <v>0.5</v>
      </c>
      <c r="Q5" s="233">
        <v>0.5</v>
      </c>
      <c r="R5" s="233">
        <v>0.5</v>
      </c>
      <c r="S5" s="10">
        <v>0.5</v>
      </c>
      <c r="T5" s="10">
        <v>0.5</v>
      </c>
      <c r="U5" s="10">
        <v>0.5</v>
      </c>
      <c r="V5" s="10">
        <v>0.5</v>
      </c>
      <c r="W5" s="239">
        <v>0.5</v>
      </c>
      <c r="X5" s="239">
        <v>0.5</v>
      </c>
      <c r="Y5" s="239">
        <v>0.5</v>
      </c>
      <c r="Z5" s="239">
        <v>0.5</v>
      </c>
      <c r="AA5" s="1" t="s">
        <v>32</v>
      </c>
    </row>
    <row r="6" spans="1:95" x14ac:dyDescent="0.2">
      <c r="A6">
        <v>558</v>
      </c>
      <c r="B6" t="s">
        <v>258</v>
      </c>
      <c r="C6" t="s">
        <v>88</v>
      </c>
      <c r="D6">
        <v>3</v>
      </c>
      <c r="E6" t="s">
        <v>259</v>
      </c>
      <c r="F6" t="s">
        <v>48</v>
      </c>
      <c r="G6" s="11">
        <v>1.65</v>
      </c>
      <c r="H6" s="11">
        <v>1.65</v>
      </c>
      <c r="I6" s="11">
        <v>1.65</v>
      </c>
      <c r="J6" s="11">
        <v>1.65</v>
      </c>
      <c r="K6" s="12">
        <v>1</v>
      </c>
      <c r="L6" s="12">
        <v>1</v>
      </c>
      <c r="M6" s="12">
        <v>1</v>
      </c>
      <c r="N6" s="12">
        <v>1</v>
      </c>
      <c r="O6" s="233">
        <v>0.5</v>
      </c>
      <c r="P6" s="233">
        <v>0.5</v>
      </c>
      <c r="Q6" s="233">
        <v>0.5</v>
      </c>
      <c r="R6" s="233">
        <v>0.5</v>
      </c>
      <c r="S6" s="10">
        <v>0.5</v>
      </c>
      <c r="T6" s="10">
        <v>0.5</v>
      </c>
      <c r="U6" s="10">
        <v>0.5</v>
      </c>
      <c r="V6" s="10">
        <v>0.5</v>
      </c>
      <c r="W6" s="239">
        <v>0.5</v>
      </c>
      <c r="X6" s="239">
        <v>0.5</v>
      </c>
      <c r="Y6" s="239">
        <v>0.5</v>
      </c>
      <c r="Z6" s="239">
        <v>0.5</v>
      </c>
    </row>
    <row r="7" spans="1:95" x14ac:dyDescent="0.2">
      <c r="A7">
        <v>559</v>
      </c>
      <c r="B7" t="s">
        <v>260</v>
      </c>
      <c r="C7" t="s">
        <v>88</v>
      </c>
      <c r="D7">
        <v>3</v>
      </c>
      <c r="E7" t="s">
        <v>259</v>
      </c>
      <c r="F7" t="s">
        <v>261</v>
      </c>
      <c r="G7" s="11">
        <v>0.8</v>
      </c>
      <c r="H7" s="11">
        <v>0.8</v>
      </c>
      <c r="I7" s="11">
        <v>0.8</v>
      </c>
      <c r="J7" s="11">
        <v>0.8</v>
      </c>
      <c r="K7" s="12">
        <v>1.5</v>
      </c>
      <c r="L7" s="12">
        <v>1.5</v>
      </c>
      <c r="M7" s="12">
        <v>1.5</v>
      </c>
      <c r="N7" s="12">
        <v>1.5</v>
      </c>
      <c r="O7" s="233">
        <v>1.5</v>
      </c>
      <c r="P7" s="233">
        <v>1.5</v>
      </c>
      <c r="Q7" s="233">
        <v>1.5</v>
      </c>
      <c r="R7" s="233">
        <v>1.5</v>
      </c>
      <c r="S7" s="10">
        <v>1</v>
      </c>
      <c r="T7" s="10">
        <v>1</v>
      </c>
      <c r="U7" s="10">
        <v>1</v>
      </c>
      <c r="V7" s="10">
        <v>1</v>
      </c>
      <c r="W7" s="239">
        <v>1.5</v>
      </c>
      <c r="X7" s="239">
        <v>1.5</v>
      </c>
      <c r="Y7" s="239">
        <v>1.5</v>
      </c>
      <c r="Z7" s="239">
        <v>1.5</v>
      </c>
    </row>
    <row r="8" spans="1:95" x14ac:dyDescent="0.2">
      <c r="A8">
        <v>560</v>
      </c>
      <c r="B8" t="s">
        <v>262</v>
      </c>
      <c r="C8" t="s">
        <v>88</v>
      </c>
      <c r="D8">
        <v>3</v>
      </c>
      <c r="E8" t="s">
        <v>71</v>
      </c>
      <c r="F8" t="s">
        <v>48</v>
      </c>
      <c r="G8" s="11">
        <v>0.5</v>
      </c>
      <c r="H8" s="11">
        <v>0.5</v>
      </c>
      <c r="I8" s="11">
        <v>0.5</v>
      </c>
      <c r="J8" s="11">
        <v>0.5</v>
      </c>
      <c r="K8" s="12">
        <v>0.5</v>
      </c>
      <c r="L8" s="12">
        <v>0.5</v>
      </c>
      <c r="M8" s="12">
        <v>0.5</v>
      </c>
      <c r="N8" s="12">
        <v>0.5</v>
      </c>
      <c r="O8" s="233">
        <v>0.5</v>
      </c>
      <c r="P8" s="233">
        <v>0.5</v>
      </c>
      <c r="Q8" s="233">
        <v>0.5</v>
      </c>
      <c r="R8" s="233">
        <v>0.5</v>
      </c>
      <c r="S8" s="10">
        <v>0.5</v>
      </c>
      <c r="T8" s="10">
        <v>0.5</v>
      </c>
      <c r="U8" s="10">
        <v>0.5</v>
      </c>
      <c r="V8" s="10">
        <v>0.5</v>
      </c>
      <c r="W8" s="239">
        <v>0.5</v>
      </c>
      <c r="X8" s="239">
        <v>0.5</v>
      </c>
      <c r="Y8" s="239">
        <v>0.5</v>
      </c>
      <c r="Z8" s="239">
        <v>0.5</v>
      </c>
    </row>
    <row r="9" spans="1:95" x14ac:dyDescent="0.2">
      <c r="A9">
        <v>561</v>
      </c>
      <c r="B9" t="s">
        <v>263</v>
      </c>
      <c r="C9" t="s">
        <v>24</v>
      </c>
      <c r="D9">
        <v>3</v>
      </c>
      <c r="E9" t="s">
        <v>71</v>
      </c>
      <c r="F9" t="s">
        <v>48</v>
      </c>
      <c r="G9" s="11">
        <v>1</v>
      </c>
      <c r="H9" s="11">
        <v>1</v>
      </c>
      <c r="I9" s="11">
        <v>1</v>
      </c>
      <c r="J9" s="11">
        <v>1</v>
      </c>
      <c r="K9" s="12">
        <v>1</v>
      </c>
      <c r="L9" s="12">
        <v>1</v>
      </c>
      <c r="M9" s="12">
        <v>1</v>
      </c>
      <c r="N9" s="12">
        <v>1</v>
      </c>
      <c r="O9" s="233">
        <v>1</v>
      </c>
      <c r="P9" s="233">
        <v>1</v>
      </c>
      <c r="Q9" s="233">
        <v>1</v>
      </c>
      <c r="R9" s="233">
        <v>1</v>
      </c>
      <c r="S9" s="10">
        <v>1</v>
      </c>
      <c r="T9" s="10">
        <v>1</v>
      </c>
      <c r="U9" s="10">
        <v>1</v>
      </c>
      <c r="V9" s="10">
        <v>1</v>
      </c>
      <c r="W9" s="239">
        <v>1</v>
      </c>
      <c r="X9" s="239">
        <v>1</v>
      </c>
      <c r="Y9" s="239">
        <v>1</v>
      </c>
      <c r="Z9" s="239">
        <v>1</v>
      </c>
    </row>
    <row r="10" spans="1:95" x14ac:dyDescent="0.2">
      <c r="A10">
        <v>564</v>
      </c>
      <c r="B10" t="s">
        <v>264</v>
      </c>
      <c r="C10" t="s">
        <v>88</v>
      </c>
      <c r="D10">
        <v>3</v>
      </c>
      <c r="E10" t="s">
        <v>71</v>
      </c>
      <c r="F10" t="s">
        <v>48</v>
      </c>
      <c r="G10" s="11">
        <v>3.1</v>
      </c>
      <c r="H10" s="11">
        <v>3.1</v>
      </c>
      <c r="I10" s="11">
        <v>2.97</v>
      </c>
      <c r="J10" s="11">
        <v>2.2999999999999998</v>
      </c>
      <c r="K10" s="12">
        <v>2.2999999999999998</v>
      </c>
      <c r="L10" s="12">
        <v>2.2999999999999998</v>
      </c>
      <c r="M10" s="12">
        <v>2</v>
      </c>
      <c r="N10" s="12">
        <v>2</v>
      </c>
      <c r="O10" s="233">
        <v>2</v>
      </c>
      <c r="P10" s="233">
        <v>2</v>
      </c>
      <c r="Q10" s="233">
        <v>2</v>
      </c>
      <c r="R10" s="233">
        <v>2</v>
      </c>
      <c r="S10" s="10">
        <v>2</v>
      </c>
      <c r="T10" s="10">
        <v>2</v>
      </c>
      <c r="U10" s="10">
        <v>2</v>
      </c>
      <c r="V10" s="10">
        <v>2</v>
      </c>
      <c r="W10" s="239">
        <v>2</v>
      </c>
      <c r="X10" s="239">
        <v>2</v>
      </c>
      <c r="Y10" s="239">
        <v>2</v>
      </c>
      <c r="Z10" s="239">
        <v>2</v>
      </c>
    </row>
    <row r="11" spans="1:95" x14ac:dyDescent="0.2">
      <c r="A11">
        <v>565</v>
      </c>
      <c r="B11" t="s">
        <v>265</v>
      </c>
      <c r="C11" t="s">
        <v>24</v>
      </c>
      <c r="D11">
        <v>3</v>
      </c>
      <c r="E11" t="s">
        <v>71</v>
      </c>
      <c r="F11" t="s">
        <v>37</v>
      </c>
      <c r="G11" s="11">
        <v>1.95</v>
      </c>
      <c r="H11" s="11">
        <v>1.95</v>
      </c>
      <c r="I11" s="11">
        <v>1.75</v>
      </c>
      <c r="J11" s="11">
        <v>1.75</v>
      </c>
      <c r="K11" s="12">
        <v>1</v>
      </c>
      <c r="L11" s="12">
        <v>1</v>
      </c>
      <c r="M11" s="12">
        <v>1</v>
      </c>
      <c r="N11" s="12">
        <v>1</v>
      </c>
      <c r="O11" s="233">
        <v>0.5</v>
      </c>
      <c r="P11" s="233">
        <v>0.5</v>
      </c>
      <c r="Q11" s="233">
        <v>0.5</v>
      </c>
      <c r="R11" s="233">
        <v>0.5</v>
      </c>
      <c r="S11" s="10">
        <v>0.5</v>
      </c>
      <c r="T11" s="10">
        <v>0.5</v>
      </c>
      <c r="U11" s="10">
        <v>0.5</v>
      </c>
      <c r="V11" s="10">
        <v>0.5</v>
      </c>
      <c r="W11" s="239">
        <v>0.5</v>
      </c>
      <c r="X11" s="239">
        <v>0.5</v>
      </c>
      <c r="Y11" s="239">
        <v>0.5</v>
      </c>
      <c r="Z11" s="239">
        <v>0.5</v>
      </c>
    </row>
    <row r="12" spans="1:95" x14ac:dyDescent="0.2">
      <c r="A12">
        <v>566</v>
      </c>
      <c r="B12" t="s">
        <v>266</v>
      </c>
      <c r="C12" t="s">
        <v>35</v>
      </c>
      <c r="D12">
        <v>3</v>
      </c>
      <c r="E12" t="s">
        <v>71</v>
      </c>
      <c r="F12" t="s">
        <v>21</v>
      </c>
      <c r="G12" s="11">
        <v>0.5</v>
      </c>
      <c r="H12" s="11">
        <v>0.5</v>
      </c>
      <c r="I12" s="11">
        <v>0.5</v>
      </c>
      <c r="J12" s="11">
        <v>0.5</v>
      </c>
      <c r="K12" s="12">
        <v>0.2</v>
      </c>
      <c r="L12" s="12">
        <v>0.2</v>
      </c>
      <c r="M12" s="12">
        <v>0.2</v>
      </c>
      <c r="N12" s="12">
        <v>0.2</v>
      </c>
      <c r="O12" s="233">
        <v>0.1</v>
      </c>
      <c r="P12" s="233">
        <v>0.1</v>
      </c>
      <c r="Q12" s="233">
        <v>0.1</v>
      </c>
      <c r="R12" s="233">
        <v>0.1</v>
      </c>
      <c r="S12" s="10">
        <v>0.1</v>
      </c>
      <c r="T12" s="10">
        <v>0.1</v>
      </c>
      <c r="U12" s="10">
        <v>0.1</v>
      </c>
      <c r="V12" s="10">
        <v>0.1</v>
      </c>
      <c r="W12" s="239">
        <v>0.1</v>
      </c>
      <c r="X12" s="239">
        <v>0.1</v>
      </c>
      <c r="Y12" s="239">
        <v>0.1</v>
      </c>
      <c r="Z12" s="239">
        <v>0.1</v>
      </c>
    </row>
    <row r="13" spans="1:95" x14ac:dyDescent="0.2">
      <c r="A13">
        <v>620</v>
      </c>
      <c r="B13" t="s">
        <v>267</v>
      </c>
      <c r="C13" t="s">
        <v>24</v>
      </c>
      <c r="D13">
        <v>3</v>
      </c>
      <c r="E13" t="s">
        <v>31</v>
      </c>
      <c r="F13" t="s">
        <v>37</v>
      </c>
      <c r="G13" s="11">
        <v>0</v>
      </c>
      <c r="H13" s="11">
        <v>0</v>
      </c>
      <c r="I13" s="11">
        <v>0</v>
      </c>
      <c r="J13" s="11">
        <v>0</v>
      </c>
      <c r="K13" s="12">
        <v>0</v>
      </c>
      <c r="L13" s="12">
        <v>0</v>
      </c>
      <c r="M13" s="12">
        <v>0</v>
      </c>
      <c r="N13" s="12">
        <v>0</v>
      </c>
      <c r="O13" s="233">
        <v>0.2</v>
      </c>
      <c r="P13" s="233">
        <v>0.2</v>
      </c>
      <c r="Q13" s="233">
        <v>0.2</v>
      </c>
      <c r="R13" s="233">
        <v>0.2</v>
      </c>
      <c r="S13" s="10">
        <v>0.1</v>
      </c>
      <c r="T13" s="10">
        <v>0.1</v>
      </c>
      <c r="U13" s="10">
        <v>0.1</v>
      </c>
      <c r="V13" s="10">
        <v>0.1</v>
      </c>
      <c r="W13" s="239">
        <v>0.1</v>
      </c>
      <c r="X13" s="239">
        <v>0.1</v>
      </c>
      <c r="Y13" s="239">
        <v>0.1</v>
      </c>
      <c r="Z13" s="239">
        <v>0.1</v>
      </c>
    </row>
    <row r="14" spans="1:95" x14ac:dyDescent="0.2">
      <c r="A14">
        <v>293</v>
      </c>
      <c r="B14" t="s">
        <v>268</v>
      </c>
      <c r="C14" t="s">
        <v>101</v>
      </c>
      <c r="D14">
        <v>3</v>
      </c>
      <c r="E14" t="s">
        <v>15</v>
      </c>
      <c r="F14" t="s">
        <v>16</v>
      </c>
      <c r="G14" s="11">
        <v>2.8</v>
      </c>
      <c r="H14" s="11">
        <v>2.8</v>
      </c>
      <c r="I14" s="11">
        <v>2.8</v>
      </c>
      <c r="J14" s="11">
        <v>2.8</v>
      </c>
      <c r="K14" s="12">
        <v>1.5</v>
      </c>
      <c r="L14" s="12">
        <v>1.5</v>
      </c>
      <c r="M14" s="12">
        <v>1.5</v>
      </c>
      <c r="N14" s="12">
        <v>1.5</v>
      </c>
      <c r="O14" s="233">
        <v>1.5</v>
      </c>
      <c r="P14" s="233">
        <v>1.5</v>
      </c>
      <c r="Q14" s="233">
        <v>1.5</v>
      </c>
      <c r="R14" s="233">
        <v>1.5</v>
      </c>
      <c r="S14" s="10">
        <v>1.5</v>
      </c>
      <c r="T14" s="10">
        <v>1.5</v>
      </c>
      <c r="U14" s="10">
        <v>1.5</v>
      </c>
      <c r="V14" s="10">
        <v>1.5</v>
      </c>
      <c r="W14" s="239">
        <v>1.5</v>
      </c>
      <c r="X14" s="239">
        <v>1.5</v>
      </c>
      <c r="Y14" s="239">
        <v>1.5</v>
      </c>
      <c r="Z14" s="239">
        <v>1.5</v>
      </c>
    </row>
    <row r="15" spans="1:95" x14ac:dyDescent="0.2">
      <c r="A15">
        <v>297</v>
      </c>
      <c r="B15" t="s">
        <v>87</v>
      </c>
      <c r="C15" t="s">
        <v>24</v>
      </c>
      <c r="D15">
        <v>3</v>
      </c>
      <c r="E15" t="s">
        <v>15</v>
      </c>
      <c r="F15" t="s">
        <v>37</v>
      </c>
      <c r="G15" s="11">
        <v>1</v>
      </c>
      <c r="H15" s="11">
        <v>1</v>
      </c>
      <c r="I15" s="11">
        <v>1</v>
      </c>
      <c r="J15" s="11">
        <v>1</v>
      </c>
      <c r="K15" s="12">
        <v>1</v>
      </c>
      <c r="L15" s="12">
        <v>1</v>
      </c>
      <c r="M15" s="12">
        <v>1</v>
      </c>
      <c r="N15" s="12">
        <v>1</v>
      </c>
      <c r="O15" s="233">
        <v>1</v>
      </c>
      <c r="P15" s="233">
        <v>1</v>
      </c>
      <c r="Q15" s="233">
        <v>1</v>
      </c>
      <c r="R15" s="233">
        <v>1</v>
      </c>
      <c r="S15" s="10">
        <v>1</v>
      </c>
      <c r="T15" s="10">
        <v>1</v>
      </c>
      <c r="U15" s="10">
        <v>1</v>
      </c>
      <c r="V15" s="10">
        <v>1</v>
      </c>
      <c r="W15" s="239">
        <v>1</v>
      </c>
      <c r="X15" s="239">
        <v>1</v>
      </c>
      <c r="Y15" s="239">
        <v>1</v>
      </c>
      <c r="Z15" s="239">
        <v>1</v>
      </c>
    </row>
    <row r="16" spans="1:95" x14ac:dyDescent="0.2">
      <c r="A16">
        <v>322</v>
      </c>
      <c r="B16" t="s">
        <v>269</v>
      </c>
      <c r="C16" t="s">
        <v>245</v>
      </c>
      <c r="D16">
        <v>3</v>
      </c>
      <c r="E16" t="s">
        <v>15</v>
      </c>
      <c r="F16" t="s">
        <v>37</v>
      </c>
      <c r="G16" s="11">
        <v>0.5</v>
      </c>
      <c r="H16" s="11">
        <v>0.5</v>
      </c>
      <c r="I16" s="11">
        <v>0.5</v>
      </c>
      <c r="J16" s="11">
        <v>0.5</v>
      </c>
      <c r="K16" s="12">
        <v>0.2</v>
      </c>
      <c r="L16" s="12">
        <v>0.2</v>
      </c>
      <c r="M16" s="12">
        <v>0.2</v>
      </c>
      <c r="N16" s="12">
        <v>0.2</v>
      </c>
      <c r="O16" s="233">
        <v>0.2</v>
      </c>
      <c r="P16" s="233">
        <v>0.2</v>
      </c>
      <c r="Q16" s="233">
        <v>0.2</v>
      </c>
      <c r="R16" s="233">
        <v>0.2</v>
      </c>
      <c r="S16" s="10">
        <v>0.1</v>
      </c>
      <c r="T16" s="10">
        <v>0.1</v>
      </c>
      <c r="U16" s="10">
        <v>0.1</v>
      </c>
      <c r="V16" s="10">
        <v>0.1</v>
      </c>
      <c r="W16" s="239">
        <v>0.1</v>
      </c>
      <c r="X16" s="239">
        <v>0.1</v>
      </c>
      <c r="Y16" s="239">
        <v>0.1</v>
      </c>
      <c r="Z16" s="239">
        <v>0.1</v>
      </c>
    </row>
    <row r="17" spans="1:27" x14ac:dyDescent="0.2">
      <c r="A17">
        <v>324</v>
      </c>
      <c r="B17" t="s">
        <v>155</v>
      </c>
      <c r="C17" t="s">
        <v>246</v>
      </c>
      <c r="D17">
        <v>3</v>
      </c>
      <c r="E17" t="s">
        <v>10</v>
      </c>
      <c r="F17" t="s">
        <v>37</v>
      </c>
      <c r="G17" s="11">
        <v>0.4</v>
      </c>
      <c r="H17" s="11">
        <v>0.4</v>
      </c>
      <c r="I17" s="11">
        <v>0.4</v>
      </c>
      <c r="J17" s="11">
        <v>0.4</v>
      </c>
      <c r="K17" s="12">
        <v>0.4</v>
      </c>
      <c r="L17" s="12">
        <v>0.4</v>
      </c>
      <c r="M17" s="12">
        <v>0</v>
      </c>
      <c r="N17" s="12">
        <v>0</v>
      </c>
      <c r="O17" s="233">
        <v>0</v>
      </c>
      <c r="P17" s="233">
        <v>0</v>
      </c>
      <c r="Q17" s="233">
        <v>0</v>
      </c>
      <c r="R17" s="233">
        <v>0</v>
      </c>
      <c r="S17" s="10">
        <v>0</v>
      </c>
      <c r="T17" s="10">
        <v>0</v>
      </c>
      <c r="U17" s="10">
        <v>0</v>
      </c>
      <c r="V17" s="10">
        <v>0</v>
      </c>
      <c r="W17" s="239">
        <v>0</v>
      </c>
      <c r="X17" s="239">
        <v>0</v>
      </c>
      <c r="Y17" s="239">
        <v>0</v>
      </c>
      <c r="Z17" s="239">
        <v>0</v>
      </c>
      <c r="AA17" t="s">
        <v>577</v>
      </c>
    </row>
    <row r="18" spans="1:27" x14ac:dyDescent="0.2">
      <c r="A18">
        <v>535</v>
      </c>
      <c r="B18" t="s">
        <v>270</v>
      </c>
      <c r="C18" t="s">
        <v>24</v>
      </c>
      <c r="D18">
        <v>3</v>
      </c>
      <c r="E18" t="s">
        <v>15</v>
      </c>
      <c r="F18" t="s">
        <v>21</v>
      </c>
      <c r="G18" s="11">
        <v>0.2</v>
      </c>
      <c r="H18" s="11">
        <v>0.2</v>
      </c>
      <c r="I18" s="11">
        <v>0.2</v>
      </c>
      <c r="J18" s="11">
        <v>0.2</v>
      </c>
      <c r="K18" s="12">
        <v>0.1</v>
      </c>
      <c r="L18" s="12">
        <v>0.1</v>
      </c>
      <c r="M18" s="12">
        <v>0.1</v>
      </c>
      <c r="N18" s="12">
        <v>0.1</v>
      </c>
      <c r="O18" s="233">
        <v>0.1</v>
      </c>
      <c r="P18" s="233">
        <v>0.1</v>
      </c>
      <c r="Q18" s="233">
        <v>0.1</v>
      </c>
      <c r="R18" s="233">
        <v>0.1</v>
      </c>
      <c r="S18" s="10">
        <v>0.1</v>
      </c>
      <c r="T18" s="10">
        <v>0.1</v>
      </c>
      <c r="U18" s="10">
        <v>0.1</v>
      </c>
      <c r="V18" s="10">
        <v>0.1</v>
      </c>
      <c r="W18" s="239">
        <v>0</v>
      </c>
      <c r="X18" s="239">
        <v>0</v>
      </c>
      <c r="Y18" s="239">
        <v>0</v>
      </c>
      <c r="Z18" s="239">
        <v>0</v>
      </c>
      <c r="AA18" t="s">
        <v>577</v>
      </c>
    </row>
    <row r="19" spans="1:27" x14ac:dyDescent="0.2">
      <c r="A19">
        <v>550</v>
      </c>
      <c r="B19" t="s">
        <v>271</v>
      </c>
      <c r="C19" t="s">
        <v>24</v>
      </c>
      <c r="D19">
        <v>3</v>
      </c>
      <c r="E19" t="s">
        <v>71</v>
      </c>
      <c r="F19" t="s">
        <v>21</v>
      </c>
      <c r="G19" s="11">
        <v>0.4</v>
      </c>
      <c r="H19" s="11">
        <v>0.4</v>
      </c>
      <c r="I19" s="11">
        <v>0.4</v>
      </c>
      <c r="J19" s="11">
        <v>0.4</v>
      </c>
      <c r="K19" s="12">
        <v>0.4</v>
      </c>
      <c r="L19" s="12">
        <v>0.4</v>
      </c>
      <c r="M19" s="12">
        <v>0.4</v>
      </c>
      <c r="N19" s="12">
        <v>0.4</v>
      </c>
      <c r="O19" s="233">
        <v>0.4</v>
      </c>
      <c r="P19" s="233">
        <v>0.4</v>
      </c>
      <c r="Q19" s="233">
        <v>0.4</v>
      </c>
      <c r="R19" s="233">
        <v>0.4</v>
      </c>
      <c r="S19" s="10">
        <v>0.4</v>
      </c>
      <c r="T19" s="10">
        <v>0.4</v>
      </c>
      <c r="U19" s="10">
        <v>0.4</v>
      </c>
      <c r="V19" s="10">
        <v>0.4</v>
      </c>
      <c r="W19" s="239">
        <v>0.4</v>
      </c>
      <c r="X19" s="239">
        <v>0.4</v>
      </c>
      <c r="Y19" s="239">
        <v>0.4</v>
      </c>
      <c r="Z19" s="239">
        <v>0.4</v>
      </c>
    </row>
    <row r="20" spans="1:27" x14ac:dyDescent="0.2">
      <c r="A20">
        <v>557</v>
      </c>
      <c r="B20" t="s">
        <v>272</v>
      </c>
      <c r="C20" t="s">
        <v>88</v>
      </c>
      <c r="D20">
        <v>3</v>
      </c>
      <c r="E20" t="s">
        <v>15</v>
      </c>
      <c r="F20" t="s">
        <v>48</v>
      </c>
      <c r="G20" s="11">
        <v>0.2</v>
      </c>
      <c r="H20" s="11">
        <v>0.2</v>
      </c>
      <c r="I20" s="11">
        <v>0.2</v>
      </c>
      <c r="J20" s="11">
        <v>0.2</v>
      </c>
      <c r="K20" s="12">
        <v>0.1</v>
      </c>
      <c r="L20" s="12">
        <v>0.1</v>
      </c>
      <c r="M20" s="12">
        <v>0</v>
      </c>
      <c r="N20" s="12">
        <v>0</v>
      </c>
      <c r="O20" s="233">
        <v>0</v>
      </c>
      <c r="P20" s="233">
        <v>0</v>
      </c>
      <c r="Q20" s="233">
        <v>0</v>
      </c>
      <c r="R20" s="233">
        <v>0</v>
      </c>
      <c r="S20" s="10">
        <v>0</v>
      </c>
      <c r="T20" s="10">
        <v>0</v>
      </c>
      <c r="U20" s="10">
        <v>0</v>
      </c>
      <c r="V20" s="10">
        <v>0</v>
      </c>
      <c r="W20" s="239">
        <v>0</v>
      </c>
      <c r="X20" s="239">
        <v>0</v>
      </c>
      <c r="Y20" s="239">
        <v>0</v>
      </c>
      <c r="Z20" s="239">
        <v>0</v>
      </c>
      <c r="AA20" s="1" t="s">
        <v>556</v>
      </c>
    </row>
    <row r="21" spans="1:27" x14ac:dyDescent="0.2">
      <c r="A21">
        <v>562</v>
      </c>
      <c r="B21" t="s">
        <v>273</v>
      </c>
      <c r="C21" t="s">
        <v>24</v>
      </c>
      <c r="D21">
        <v>3</v>
      </c>
      <c r="E21" t="s">
        <v>71</v>
      </c>
      <c r="F21" t="s">
        <v>48</v>
      </c>
      <c r="G21" s="11">
        <v>0.1</v>
      </c>
      <c r="H21" s="11">
        <v>0.1</v>
      </c>
      <c r="I21" s="11">
        <v>0.1</v>
      </c>
      <c r="J21" s="11">
        <v>0.1</v>
      </c>
      <c r="K21" s="12">
        <v>0.1</v>
      </c>
      <c r="L21" s="12">
        <v>0.1</v>
      </c>
      <c r="M21" s="12">
        <v>0.1</v>
      </c>
      <c r="N21" s="12">
        <v>0.1</v>
      </c>
      <c r="O21" s="233">
        <v>0.5</v>
      </c>
      <c r="P21" s="233">
        <v>0.5</v>
      </c>
      <c r="Q21" s="233">
        <v>0.5</v>
      </c>
      <c r="R21" s="233">
        <v>0.5</v>
      </c>
      <c r="S21" s="10">
        <v>0.2</v>
      </c>
      <c r="T21" s="10">
        <v>0.2</v>
      </c>
      <c r="U21" s="10">
        <v>0.2</v>
      </c>
      <c r="V21" s="10">
        <v>0.2</v>
      </c>
      <c r="W21" s="239">
        <v>0.2</v>
      </c>
      <c r="X21" s="239">
        <v>0.2</v>
      </c>
      <c r="Y21" s="239">
        <v>0.2</v>
      </c>
      <c r="Z21" s="239">
        <v>0.2</v>
      </c>
    </row>
    <row r="22" spans="1:27" x14ac:dyDescent="0.2">
      <c r="A22">
        <v>563</v>
      </c>
      <c r="B22" t="s">
        <v>274</v>
      </c>
      <c r="C22" t="s">
        <v>24</v>
      </c>
      <c r="D22">
        <v>3</v>
      </c>
      <c r="E22" t="s">
        <v>71</v>
      </c>
      <c r="F22" t="s">
        <v>48</v>
      </c>
      <c r="G22" s="11">
        <v>1</v>
      </c>
      <c r="H22" s="11">
        <v>1</v>
      </c>
      <c r="I22" s="11">
        <v>1</v>
      </c>
      <c r="J22" s="11">
        <v>1</v>
      </c>
      <c r="K22" s="12">
        <v>0.5</v>
      </c>
      <c r="L22" s="12">
        <v>0.5</v>
      </c>
      <c r="M22" s="12">
        <v>0.5</v>
      </c>
      <c r="N22" s="12">
        <v>0.5</v>
      </c>
      <c r="O22" s="233">
        <v>0.2</v>
      </c>
      <c r="P22" s="233">
        <v>0.2</v>
      </c>
      <c r="Q22" s="233">
        <v>0.2</v>
      </c>
      <c r="R22" s="233">
        <v>0.2</v>
      </c>
      <c r="S22" s="10">
        <v>0.2</v>
      </c>
      <c r="T22" s="10">
        <v>0.2</v>
      </c>
      <c r="U22" s="10">
        <v>0.2</v>
      </c>
      <c r="V22" s="10">
        <v>0.2</v>
      </c>
      <c r="W22" s="239">
        <v>0.2</v>
      </c>
      <c r="X22" s="239">
        <v>0.2</v>
      </c>
      <c r="Y22" s="239">
        <v>0.2</v>
      </c>
      <c r="Z22" s="239">
        <v>0.2</v>
      </c>
    </row>
    <row r="23" spans="1:27" x14ac:dyDescent="0.2">
      <c r="F23" s="13" t="s">
        <v>27</v>
      </c>
      <c r="G23" s="15">
        <f t="shared" ref="G23:R23" si="0">SUM(G4:G22)</f>
        <v>17.100000000000001</v>
      </c>
      <c r="H23" s="15">
        <f t="shared" si="0"/>
        <v>17.100000000000001</v>
      </c>
      <c r="I23" s="15">
        <f t="shared" si="0"/>
        <v>16.769999999999996</v>
      </c>
      <c r="J23" s="15">
        <f t="shared" si="0"/>
        <v>16.100000000000001</v>
      </c>
      <c r="K23" s="16">
        <f t="shared" si="0"/>
        <v>12.799999999999999</v>
      </c>
      <c r="L23" s="16">
        <f t="shared" si="0"/>
        <v>12.799999999999999</v>
      </c>
      <c r="M23" s="16">
        <f t="shared" si="0"/>
        <v>11.999999999999998</v>
      </c>
      <c r="N23" s="16">
        <f t="shared" si="0"/>
        <v>11.999999999999998</v>
      </c>
      <c r="O23" s="234">
        <f t="shared" si="0"/>
        <v>11.2</v>
      </c>
      <c r="P23" s="234">
        <f t="shared" si="0"/>
        <v>11.2</v>
      </c>
      <c r="Q23" s="234">
        <f t="shared" si="0"/>
        <v>11.2</v>
      </c>
      <c r="R23" s="234">
        <f t="shared" si="0"/>
        <v>11.2</v>
      </c>
      <c r="S23" s="14">
        <f t="shared" ref="S23:Z23" si="1">SUM(S4:S22)</f>
        <v>10.199999999999998</v>
      </c>
      <c r="T23" s="14">
        <f t="shared" si="1"/>
        <v>10.199999999999998</v>
      </c>
      <c r="U23" s="14">
        <f t="shared" si="1"/>
        <v>10.199999999999998</v>
      </c>
      <c r="V23" s="14">
        <f t="shared" si="1"/>
        <v>10.199999999999998</v>
      </c>
      <c r="W23" s="240">
        <f t="shared" si="1"/>
        <v>10.599999999999998</v>
      </c>
      <c r="X23" s="240">
        <f t="shared" si="1"/>
        <v>10.599999999999998</v>
      </c>
      <c r="Y23" s="240">
        <f t="shared" si="1"/>
        <v>10.599999999999998</v>
      </c>
      <c r="Z23" s="240">
        <f t="shared" si="1"/>
        <v>10.599999999999998</v>
      </c>
    </row>
    <row r="24" spans="1:27" x14ac:dyDescent="0.2">
      <c r="F24" s="13" t="s">
        <v>28</v>
      </c>
      <c r="G24" s="338">
        <f>SUM(G23,H23,I23,J23)/4</f>
        <v>16.767499999999998</v>
      </c>
      <c r="H24" s="339"/>
      <c r="I24" s="339"/>
      <c r="J24" s="339"/>
      <c r="K24" s="329">
        <f>SUM(K23,L23,M23,N23)/4</f>
        <v>12.399999999999999</v>
      </c>
      <c r="L24" s="330"/>
      <c r="M24" s="330"/>
      <c r="N24" s="330"/>
      <c r="O24" s="340">
        <f>SUM(O23,P23,Q23,R23)/4</f>
        <v>11.2</v>
      </c>
      <c r="P24" s="341"/>
      <c r="Q24" s="341"/>
      <c r="R24" s="341"/>
      <c r="S24" s="331">
        <f>SUM(S23,T23,U23,V23)/4</f>
        <v>10.199999999999998</v>
      </c>
      <c r="T24" s="332"/>
      <c r="U24" s="332"/>
      <c r="V24" s="332"/>
      <c r="W24" s="349">
        <f>SUM(W23,X23,Y23,Z23)/4</f>
        <v>10.599999999999998</v>
      </c>
      <c r="X24" s="350"/>
      <c r="Y24" s="350"/>
      <c r="Z24" s="350"/>
    </row>
  </sheetData>
  <mergeCells count="16">
    <mergeCell ref="W1:Z1"/>
    <mergeCell ref="W24:Z24"/>
    <mergeCell ref="G1:J1"/>
    <mergeCell ref="K1:N1"/>
    <mergeCell ref="O1:R1"/>
    <mergeCell ref="S1:V1"/>
    <mergeCell ref="G24:J24"/>
    <mergeCell ref="K24:N24"/>
    <mergeCell ref="O24:R24"/>
    <mergeCell ref="S24:V24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670E5-CDEA-FD4C-9260-55C33144C567}">
  <dimension ref="A1:CQ50"/>
  <sheetViews>
    <sheetView topLeftCell="I33" zoomScale="140" zoomScaleNormal="140" workbookViewId="0">
      <selection activeCell="W5" sqref="W5:Z48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325</v>
      </c>
      <c r="B4" t="s">
        <v>29</v>
      </c>
      <c r="C4" t="s">
        <v>30</v>
      </c>
      <c r="D4">
        <v>3</v>
      </c>
      <c r="E4" t="s">
        <v>15</v>
      </c>
      <c r="F4" t="s">
        <v>16</v>
      </c>
      <c r="G4" s="11">
        <v>0.3</v>
      </c>
      <c r="H4" s="11">
        <v>0.3</v>
      </c>
      <c r="I4" s="11">
        <v>0.3</v>
      </c>
      <c r="J4" s="11">
        <v>0.3</v>
      </c>
      <c r="K4" s="12">
        <v>0.3</v>
      </c>
      <c r="L4" s="12">
        <v>0.3</v>
      </c>
      <c r="M4" s="12">
        <v>0.3</v>
      </c>
      <c r="N4" s="12">
        <v>0.3</v>
      </c>
      <c r="O4" s="233">
        <v>0.3</v>
      </c>
      <c r="P4" s="233">
        <v>0.3</v>
      </c>
      <c r="Q4" s="233">
        <v>0.3</v>
      </c>
      <c r="R4" s="233">
        <v>0.3</v>
      </c>
      <c r="S4" s="10">
        <v>0.3</v>
      </c>
      <c r="T4" s="10">
        <v>0.3</v>
      </c>
      <c r="U4" s="10">
        <v>0.3</v>
      </c>
      <c r="V4" s="10">
        <v>0.3</v>
      </c>
      <c r="W4" s="239">
        <v>0.3</v>
      </c>
      <c r="X4" s="239">
        <v>0.3</v>
      </c>
      <c r="Y4" s="239">
        <v>0.3</v>
      </c>
      <c r="Z4" s="239">
        <v>0.3</v>
      </c>
      <c r="AA4" s="1" t="s">
        <v>32</v>
      </c>
      <c r="AB4">
        <f>Z4-V4</f>
        <v>0</v>
      </c>
    </row>
    <row r="5" spans="1:95" x14ac:dyDescent="0.2">
      <c r="A5">
        <v>547</v>
      </c>
      <c r="B5" t="s">
        <v>275</v>
      </c>
      <c r="C5" t="s">
        <v>24</v>
      </c>
      <c r="D5">
        <v>3</v>
      </c>
      <c r="E5" t="s">
        <v>276</v>
      </c>
      <c r="F5" t="s">
        <v>16</v>
      </c>
      <c r="G5" s="11">
        <v>0.3</v>
      </c>
      <c r="H5" s="11">
        <v>0.3</v>
      </c>
      <c r="I5" s="11">
        <v>0.3</v>
      </c>
      <c r="J5" s="11">
        <v>0.3</v>
      </c>
      <c r="K5" s="12">
        <v>0.3</v>
      </c>
      <c r="L5" s="12">
        <v>0.3</v>
      </c>
      <c r="M5" s="12">
        <v>0.3</v>
      </c>
      <c r="N5" s="12">
        <v>0.3</v>
      </c>
      <c r="O5" s="233">
        <v>0.3</v>
      </c>
      <c r="P5" s="233">
        <v>0.3</v>
      </c>
      <c r="Q5" s="233">
        <v>0.3</v>
      </c>
      <c r="R5" s="233">
        <v>0.3</v>
      </c>
      <c r="S5" s="10">
        <v>0.3</v>
      </c>
      <c r="T5" s="10">
        <v>0.3</v>
      </c>
      <c r="U5" s="10">
        <v>0.3</v>
      </c>
      <c r="V5" s="10">
        <v>0.3</v>
      </c>
      <c r="W5" s="269">
        <v>0</v>
      </c>
      <c r="X5" s="269">
        <v>0</v>
      </c>
      <c r="Y5" s="269">
        <v>0</v>
      </c>
      <c r="Z5" s="269">
        <v>0</v>
      </c>
      <c r="AA5" t="s">
        <v>606</v>
      </c>
      <c r="AB5">
        <f>Z5-V5</f>
        <v>-0.3</v>
      </c>
    </row>
    <row r="6" spans="1:95" x14ac:dyDescent="0.2">
      <c r="A6">
        <v>590</v>
      </c>
      <c r="B6" t="s">
        <v>277</v>
      </c>
      <c r="C6" t="s">
        <v>24</v>
      </c>
      <c r="D6">
        <v>3</v>
      </c>
      <c r="E6" t="s">
        <v>15</v>
      </c>
      <c r="F6" t="s">
        <v>278</v>
      </c>
      <c r="G6" s="11">
        <v>0.42</v>
      </c>
      <c r="H6" s="11">
        <v>0.42</v>
      </c>
      <c r="I6" s="11">
        <v>0.42</v>
      </c>
      <c r="J6" s="11">
        <v>0.42</v>
      </c>
      <c r="K6" s="12">
        <v>1</v>
      </c>
      <c r="L6" s="12">
        <v>1</v>
      </c>
      <c r="M6" s="12">
        <v>1</v>
      </c>
      <c r="N6" s="12">
        <v>1</v>
      </c>
      <c r="O6" s="233">
        <v>1</v>
      </c>
      <c r="P6" s="233">
        <v>1</v>
      </c>
      <c r="Q6" s="233">
        <v>1</v>
      </c>
      <c r="R6" s="233">
        <v>1</v>
      </c>
      <c r="S6" s="10">
        <v>1.5</v>
      </c>
      <c r="T6" s="10">
        <v>1.5</v>
      </c>
      <c r="U6" s="10">
        <v>1.5</v>
      </c>
      <c r="V6" s="10">
        <v>1.5</v>
      </c>
      <c r="W6" s="239">
        <v>1.5</v>
      </c>
      <c r="X6" s="239">
        <v>1.5</v>
      </c>
      <c r="Y6" s="239">
        <v>1.5</v>
      </c>
      <c r="Z6" s="239">
        <v>1.5</v>
      </c>
      <c r="AB6">
        <f>Z6-V6</f>
        <v>0</v>
      </c>
    </row>
    <row r="7" spans="1:95" x14ac:dyDescent="0.2">
      <c r="A7">
        <v>326</v>
      </c>
      <c r="B7" t="s">
        <v>279</v>
      </c>
      <c r="C7" t="s">
        <v>280</v>
      </c>
      <c r="D7">
        <v>3</v>
      </c>
      <c r="E7" t="s">
        <v>15</v>
      </c>
      <c r="F7" t="s">
        <v>16</v>
      </c>
      <c r="G7" s="11">
        <v>0.1</v>
      </c>
      <c r="H7" s="11">
        <v>0.1</v>
      </c>
      <c r="I7" s="11">
        <v>0.1</v>
      </c>
      <c r="J7" s="11">
        <v>0.1</v>
      </c>
      <c r="K7" s="12">
        <v>0.1</v>
      </c>
      <c r="L7" s="12">
        <v>0.1</v>
      </c>
      <c r="M7" s="12">
        <v>0.1</v>
      </c>
      <c r="N7" s="12">
        <v>0.1</v>
      </c>
      <c r="O7" s="233">
        <v>0.1</v>
      </c>
      <c r="P7" s="233">
        <v>0.1</v>
      </c>
      <c r="Q7" s="233">
        <v>0.1</v>
      </c>
      <c r="R7" s="233">
        <v>0.1</v>
      </c>
      <c r="S7" s="10">
        <v>0.1</v>
      </c>
      <c r="T7" s="10">
        <v>0.1</v>
      </c>
      <c r="U7" s="10">
        <v>0.1</v>
      </c>
      <c r="V7" s="10">
        <v>0.1</v>
      </c>
      <c r="W7" s="239">
        <v>0.1</v>
      </c>
      <c r="X7" s="239">
        <v>0.1</v>
      </c>
      <c r="Y7" s="239">
        <v>0.1</v>
      </c>
      <c r="Z7" s="239">
        <v>0.1</v>
      </c>
      <c r="AB7">
        <f t="shared" ref="AB7:AB48" si="0">Z7-V7</f>
        <v>0</v>
      </c>
    </row>
    <row r="8" spans="1:95" x14ac:dyDescent="0.2">
      <c r="A8">
        <v>327</v>
      </c>
      <c r="B8" t="s">
        <v>281</v>
      </c>
      <c r="C8" t="s">
        <v>280</v>
      </c>
      <c r="D8">
        <v>3</v>
      </c>
      <c r="E8" t="s">
        <v>15</v>
      </c>
      <c r="F8" t="s">
        <v>16</v>
      </c>
      <c r="G8" s="11">
        <v>0.1</v>
      </c>
      <c r="H8" s="11">
        <v>0.1</v>
      </c>
      <c r="I8" s="11">
        <v>0.1</v>
      </c>
      <c r="J8" s="11">
        <v>0.1</v>
      </c>
      <c r="K8" s="12">
        <v>0.1</v>
      </c>
      <c r="L8" s="12">
        <v>0.1</v>
      </c>
      <c r="M8" s="12">
        <v>0.1</v>
      </c>
      <c r="N8" s="12">
        <v>0.1</v>
      </c>
      <c r="O8" s="233">
        <v>0.1</v>
      </c>
      <c r="P8" s="233">
        <v>0.1</v>
      </c>
      <c r="Q8" s="233">
        <v>0.1</v>
      </c>
      <c r="R8" s="233">
        <v>0.1</v>
      </c>
      <c r="S8" s="10">
        <v>0.1</v>
      </c>
      <c r="T8" s="10">
        <v>0.1</v>
      </c>
      <c r="U8" s="10">
        <v>0.1</v>
      </c>
      <c r="V8" s="10">
        <v>0.1</v>
      </c>
      <c r="W8" s="239">
        <v>0.1</v>
      </c>
      <c r="X8" s="239">
        <v>0.1</v>
      </c>
      <c r="Y8" s="239">
        <v>0.1</v>
      </c>
      <c r="Z8" s="239">
        <v>0.1</v>
      </c>
      <c r="AB8">
        <f t="shared" si="0"/>
        <v>0</v>
      </c>
    </row>
    <row r="9" spans="1:95" x14ac:dyDescent="0.2">
      <c r="A9">
        <v>328</v>
      </c>
      <c r="B9" t="s">
        <v>282</v>
      </c>
      <c r="C9" t="s">
        <v>280</v>
      </c>
      <c r="D9">
        <v>3</v>
      </c>
      <c r="E9" t="s">
        <v>15</v>
      </c>
      <c r="F9" t="s">
        <v>16</v>
      </c>
      <c r="G9" s="11">
        <v>0.1</v>
      </c>
      <c r="H9" s="11">
        <v>0.1</v>
      </c>
      <c r="I9" s="11">
        <v>0.1</v>
      </c>
      <c r="J9" s="11">
        <v>0.1</v>
      </c>
      <c r="K9" s="12">
        <v>0.1</v>
      </c>
      <c r="L9" s="12">
        <v>0.1</v>
      </c>
      <c r="M9" s="12">
        <v>0.1</v>
      </c>
      <c r="N9" s="12">
        <v>0.1</v>
      </c>
      <c r="O9" s="233">
        <v>0.1</v>
      </c>
      <c r="P9" s="233">
        <v>0.1</v>
      </c>
      <c r="Q9" s="233">
        <v>0.1</v>
      </c>
      <c r="R9" s="233">
        <v>0.1</v>
      </c>
      <c r="S9" s="10">
        <v>0.1</v>
      </c>
      <c r="T9" s="10">
        <v>0.1</v>
      </c>
      <c r="U9" s="10">
        <v>0.1</v>
      </c>
      <c r="V9" s="10">
        <v>0.1</v>
      </c>
      <c r="W9" s="239">
        <v>0.1</v>
      </c>
      <c r="X9" s="239">
        <v>0.1</v>
      </c>
      <c r="Y9" s="239">
        <v>0.1</v>
      </c>
      <c r="Z9" s="239">
        <v>0.1</v>
      </c>
      <c r="AB9">
        <f t="shared" si="0"/>
        <v>0</v>
      </c>
    </row>
    <row r="10" spans="1:95" x14ac:dyDescent="0.2">
      <c r="A10">
        <v>329</v>
      </c>
      <c r="B10" t="s">
        <v>283</v>
      </c>
      <c r="C10" t="s">
        <v>280</v>
      </c>
      <c r="D10">
        <v>3</v>
      </c>
      <c r="E10" t="s">
        <v>15</v>
      </c>
      <c r="F10" t="s">
        <v>16</v>
      </c>
      <c r="G10" s="11">
        <v>0.1</v>
      </c>
      <c r="H10" s="11">
        <v>0.1</v>
      </c>
      <c r="I10" s="11">
        <v>0.1</v>
      </c>
      <c r="J10" s="11">
        <v>0.1</v>
      </c>
      <c r="K10" s="12">
        <v>0.1</v>
      </c>
      <c r="L10" s="12">
        <v>0.1</v>
      </c>
      <c r="M10" s="12">
        <v>0.1</v>
      </c>
      <c r="N10" s="12">
        <v>0.1</v>
      </c>
      <c r="O10" s="233">
        <v>0.1</v>
      </c>
      <c r="P10" s="233">
        <v>0.1</v>
      </c>
      <c r="Q10" s="233">
        <v>0.1</v>
      </c>
      <c r="R10" s="233">
        <v>0.1</v>
      </c>
      <c r="S10" s="10">
        <v>0.1</v>
      </c>
      <c r="T10" s="10">
        <v>0.1</v>
      </c>
      <c r="U10" s="10">
        <v>0.1</v>
      </c>
      <c r="V10" s="10">
        <v>0.1</v>
      </c>
      <c r="W10" s="239">
        <v>0.1</v>
      </c>
      <c r="X10" s="239">
        <v>0.1</v>
      </c>
      <c r="Y10" s="239">
        <v>0.1</v>
      </c>
      <c r="Z10" s="239">
        <v>0.1</v>
      </c>
      <c r="AB10">
        <f t="shared" si="0"/>
        <v>0</v>
      </c>
    </row>
    <row r="11" spans="1:95" x14ac:dyDescent="0.2">
      <c r="A11">
        <v>330</v>
      </c>
      <c r="B11" t="s">
        <v>284</v>
      </c>
      <c r="C11" t="s">
        <v>280</v>
      </c>
      <c r="D11">
        <v>3</v>
      </c>
      <c r="E11" t="s">
        <v>19</v>
      </c>
      <c r="F11" t="s">
        <v>16</v>
      </c>
      <c r="G11" s="11">
        <v>0.1</v>
      </c>
      <c r="H11" s="11">
        <v>0.1</v>
      </c>
      <c r="I11" s="11">
        <v>0.1</v>
      </c>
      <c r="J11" s="11">
        <v>0.1</v>
      </c>
      <c r="K11" s="12">
        <v>0.1</v>
      </c>
      <c r="L11" s="12">
        <v>0.1</v>
      </c>
      <c r="M11" s="12">
        <v>0.1</v>
      </c>
      <c r="N11" s="12">
        <v>0.1</v>
      </c>
      <c r="O11" s="233">
        <v>0.1</v>
      </c>
      <c r="P11" s="233">
        <v>0.1</v>
      </c>
      <c r="Q11" s="233">
        <v>0.1</v>
      </c>
      <c r="R11" s="233">
        <v>0.1</v>
      </c>
      <c r="S11" s="10">
        <v>0.1</v>
      </c>
      <c r="T11" s="10">
        <v>0.1</v>
      </c>
      <c r="U11" s="10">
        <v>0.1</v>
      </c>
      <c r="V11" s="10">
        <v>0.1</v>
      </c>
      <c r="W11" s="239">
        <v>0.1</v>
      </c>
      <c r="X11" s="239">
        <v>0.1</v>
      </c>
      <c r="Y11" s="239">
        <v>0.1</v>
      </c>
      <c r="Z11" s="239">
        <v>0.1</v>
      </c>
      <c r="AB11">
        <f t="shared" si="0"/>
        <v>0</v>
      </c>
    </row>
    <row r="12" spans="1:95" x14ac:dyDescent="0.2">
      <c r="A12">
        <v>331</v>
      </c>
      <c r="B12" t="s">
        <v>285</v>
      </c>
      <c r="C12" t="s">
        <v>280</v>
      </c>
      <c r="D12">
        <v>3</v>
      </c>
      <c r="E12" t="s">
        <v>15</v>
      </c>
      <c r="F12" t="s">
        <v>16</v>
      </c>
      <c r="G12" s="11">
        <v>0.1</v>
      </c>
      <c r="H12" s="11">
        <v>0.1</v>
      </c>
      <c r="I12" s="11">
        <v>0.1</v>
      </c>
      <c r="J12" s="11">
        <v>0.1</v>
      </c>
      <c r="K12" s="12">
        <v>0.1</v>
      </c>
      <c r="L12" s="12">
        <v>0.1</v>
      </c>
      <c r="M12" s="12">
        <v>0.1</v>
      </c>
      <c r="N12" s="12">
        <v>0.1</v>
      </c>
      <c r="O12" s="233">
        <v>0.1</v>
      </c>
      <c r="P12" s="233">
        <v>0.1</v>
      </c>
      <c r="Q12" s="233">
        <v>0.1</v>
      </c>
      <c r="R12" s="233">
        <v>0.1</v>
      </c>
      <c r="S12" s="10">
        <v>0.1</v>
      </c>
      <c r="T12" s="10">
        <v>0.1</v>
      </c>
      <c r="U12" s="10">
        <v>0.1</v>
      </c>
      <c r="V12" s="10">
        <v>0.1</v>
      </c>
      <c r="W12" s="239">
        <v>0.1</v>
      </c>
      <c r="X12" s="239">
        <v>0.1</v>
      </c>
      <c r="Y12" s="239">
        <v>0.1</v>
      </c>
      <c r="Z12" s="239">
        <v>0.1</v>
      </c>
      <c r="AB12">
        <f t="shared" si="0"/>
        <v>0</v>
      </c>
    </row>
    <row r="13" spans="1:95" x14ac:dyDescent="0.2">
      <c r="A13">
        <v>332</v>
      </c>
      <c r="B13" t="s">
        <v>286</v>
      </c>
      <c r="C13" t="s">
        <v>280</v>
      </c>
      <c r="D13">
        <v>3</v>
      </c>
      <c r="E13" t="s">
        <v>15</v>
      </c>
      <c r="F13" t="s">
        <v>16</v>
      </c>
      <c r="G13" s="11">
        <v>0.1</v>
      </c>
      <c r="H13" s="11">
        <v>0.1</v>
      </c>
      <c r="I13" s="11">
        <v>0.1</v>
      </c>
      <c r="J13" s="11">
        <v>0.1</v>
      </c>
      <c r="K13" s="12">
        <v>0.1</v>
      </c>
      <c r="L13" s="12">
        <v>0.1</v>
      </c>
      <c r="M13" s="12">
        <v>0.1</v>
      </c>
      <c r="N13" s="12">
        <v>0.1</v>
      </c>
      <c r="O13" s="233">
        <v>0.1</v>
      </c>
      <c r="P13" s="233">
        <v>0.1</v>
      </c>
      <c r="Q13" s="233">
        <v>0.1</v>
      </c>
      <c r="R13" s="233">
        <v>0.1</v>
      </c>
      <c r="S13" s="10">
        <v>0.1</v>
      </c>
      <c r="T13" s="10">
        <v>0.1</v>
      </c>
      <c r="U13" s="10">
        <v>0.1</v>
      </c>
      <c r="V13" s="10">
        <v>0.1</v>
      </c>
      <c r="W13" s="239">
        <v>0.1</v>
      </c>
      <c r="X13" s="239">
        <v>0.1</v>
      </c>
      <c r="Y13" s="239">
        <v>0.1</v>
      </c>
      <c r="Z13" s="239">
        <v>0.1</v>
      </c>
      <c r="AB13">
        <f t="shared" si="0"/>
        <v>0</v>
      </c>
    </row>
    <row r="14" spans="1:95" x14ac:dyDescent="0.2">
      <c r="A14">
        <v>333</v>
      </c>
      <c r="B14" t="s">
        <v>287</v>
      </c>
      <c r="C14" t="s">
        <v>280</v>
      </c>
      <c r="D14">
        <v>3</v>
      </c>
      <c r="E14" t="s">
        <v>15</v>
      </c>
      <c r="F14" t="s">
        <v>16</v>
      </c>
      <c r="G14" s="11">
        <v>0.1</v>
      </c>
      <c r="H14" s="11">
        <v>0.1</v>
      </c>
      <c r="I14" s="11">
        <v>0.1</v>
      </c>
      <c r="J14" s="11">
        <v>0.1</v>
      </c>
      <c r="K14" s="12">
        <v>0.1</v>
      </c>
      <c r="L14" s="12">
        <v>0.1</v>
      </c>
      <c r="M14" s="12">
        <v>0.1</v>
      </c>
      <c r="N14" s="12">
        <v>0.1</v>
      </c>
      <c r="O14" s="233">
        <v>0.1</v>
      </c>
      <c r="P14" s="233">
        <v>0.1</v>
      </c>
      <c r="Q14" s="233">
        <v>0.1</v>
      </c>
      <c r="R14" s="233">
        <v>0.1</v>
      </c>
      <c r="S14" s="10">
        <v>0.1</v>
      </c>
      <c r="T14" s="10">
        <v>0.1</v>
      </c>
      <c r="U14" s="10">
        <v>0.1</v>
      </c>
      <c r="V14" s="10">
        <v>0.1</v>
      </c>
      <c r="W14" s="239">
        <v>0.1</v>
      </c>
      <c r="X14" s="239">
        <v>0.1</v>
      </c>
      <c r="Y14" s="239">
        <v>0.1</v>
      </c>
      <c r="Z14" s="239">
        <v>0.1</v>
      </c>
      <c r="AB14">
        <f t="shared" si="0"/>
        <v>0</v>
      </c>
    </row>
    <row r="15" spans="1:95" x14ac:dyDescent="0.2">
      <c r="A15">
        <v>334</v>
      </c>
      <c r="B15" t="s">
        <v>288</v>
      </c>
      <c r="C15" t="s">
        <v>289</v>
      </c>
      <c r="D15">
        <v>3</v>
      </c>
      <c r="E15" t="s">
        <v>15</v>
      </c>
      <c r="F15" t="s">
        <v>16</v>
      </c>
      <c r="G15" s="11">
        <v>0.3</v>
      </c>
      <c r="H15" s="11">
        <v>0.3</v>
      </c>
      <c r="I15" s="11">
        <v>0.3</v>
      </c>
      <c r="J15" s="11">
        <v>0.3</v>
      </c>
      <c r="K15" s="12">
        <v>0.3</v>
      </c>
      <c r="L15" s="12">
        <v>0.3</v>
      </c>
      <c r="M15" s="12">
        <v>0.3</v>
      </c>
      <c r="N15" s="12">
        <v>0.3</v>
      </c>
      <c r="O15" s="233">
        <v>0.2</v>
      </c>
      <c r="P15" s="233">
        <v>0.2</v>
      </c>
      <c r="Q15" s="233">
        <v>0.2</v>
      </c>
      <c r="R15" s="233">
        <v>0.2</v>
      </c>
      <c r="S15" s="10">
        <v>0.2</v>
      </c>
      <c r="T15" s="10">
        <v>0.2</v>
      </c>
      <c r="U15" s="10">
        <v>0.2</v>
      </c>
      <c r="V15" s="10">
        <v>0.2</v>
      </c>
      <c r="W15" s="239">
        <v>0.2</v>
      </c>
      <c r="X15" s="239">
        <v>0.2</v>
      </c>
      <c r="Y15" s="239">
        <v>0.2</v>
      </c>
      <c r="Z15" s="239">
        <v>0.2</v>
      </c>
      <c r="AB15">
        <f t="shared" si="0"/>
        <v>0</v>
      </c>
    </row>
    <row r="16" spans="1:95" x14ac:dyDescent="0.2">
      <c r="A16">
        <v>335</v>
      </c>
      <c r="B16" t="s">
        <v>290</v>
      </c>
      <c r="C16" t="s">
        <v>289</v>
      </c>
      <c r="D16">
        <v>3</v>
      </c>
      <c r="E16" t="s">
        <v>15</v>
      </c>
      <c r="F16" t="s">
        <v>16</v>
      </c>
      <c r="G16" s="11">
        <v>0.2</v>
      </c>
      <c r="H16" s="11">
        <v>0.2</v>
      </c>
      <c r="I16" s="11">
        <v>0.2</v>
      </c>
      <c r="J16" s="11">
        <v>0.2</v>
      </c>
      <c r="K16" s="12">
        <v>0.2</v>
      </c>
      <c r="L16" s="12">
        <v>0.2</v>
      </c>
      <c r="M16" s="12">
        <v>0.2</v>
      </c>
      <c r="N16" s="12">
        <v>0.2</v>
      </c>
      <c r="O16" s="233">
        <v>0.1</v>
      </c>
      <c r="P16" s="233">
        <v>0.1</v>
      </c>
      <c r="Q16" s="233">
        <v>0.1</v>
      </c>
      <c r="R16" s="233">
        <v>0.1</v>
      </c>
      <c r="S16" s="10">
        <v>0.1</v>
      </c>
      <c r="T16" s="10">
        <v>0.1</v>
      </c>
      <c r="U16" s="10">
        <v>0.1</v>
      </c>
      <c r="V16" s="10">
        <v>0.1</v>
      </c>
      <c r="W16" s="239">
        <v>0.1</v>
      </c>
      <c r="X16" s="239">
        <v>0.1</v>
      </c>
      <c r="Y16" s="239">
        <v>0.1</v>
      </c>
      <c r="Z16" s="239">
        <v>0.1</v>
      </c>
      <c r="AB16">
        <f t="shared" si="0"/>
        <v>0</v>
      </c>
    </row>
    <row r="17" spans="1:28" x14ac:dyDescent="0.2">
      <c r="A17">
        <v>336</v>
      </c>
      <c r="B17" t="s">
        <v>291</v>
      </c>
      <c r="C17" t="s">
        <v>289</v>
      </c>
      <c r="D17">
        <v>3</v>
      </c>
      <c r="E17" t="s">
        <v>15</v>
      </c>
      <c r="F17" t="s">
        <v>16</v>
      </c>
      <c r="G17" s="11">
        <v>0.1</v>
      </c>
      <c r="H17" s="11">
        <v>0.1</v>
      </c>
      <c r="I17" s="11">
        <v>0.1</v>
      </c>
      <c r="J17" s="11">
        <v>0.1</v>
      </c>
      <c r="K17" s="12">
        <v>0.1</v>
      </c>
      <c r="L17" s="12">
        <v>0.1</v>
      </c>
      <c r="M17" s="12">
        <v>0.1</v>
      </c>
      <c r="N17" s="12">
        <v>0.1</v>
      </c>
      <c r="O17" s="233">
        <v>0.1</v>
      </c>
      <c r="P17" s="233">
        <v>0.1</v>
      </c>
      <c r="Q17" s="233">
        <v>0.1</v>
      </c>
      <c r="R17" s="233">
        <v>0.1</v>
      </c>
      <c r="S17" s="10">
        <v>0.1</v>
      </c>
      <c r="T17" s="10">
        <v>0.1</v>
      </c>
      <c r="U17" s="10">
        <v>0.1</v>
      </c>
      <c r="V17" s="10">
        <v>0.1</v>
      </c>
      <c r="W17" s="239">
        <v>0.1</v>
      </c>
      <c r="X17" s="239">
        <v>0.1</v>
      </c>
      <c r="Y17" s="239">
        <v>0.1</v>
      </c>
      <c r="Z17" s="239">
        <v>0.1</v>
      </c>
      <c r="AB17">
        <f t="shared" si="0"/>
        <v>0</v>
      </c>
    </row>
    <row r="18" spans="1:28" x14ac:dyDescent="0.2">
      <c r="A18">
        <v>337</v>
      </c>
      <c r="B18" t="s">
        <v>281</v>
      </c>
      <c r="C18" t="s">
        <v>35</v>
      </c>
      <c r="D18">
        <v>3</v>
      </c>
      <c r="E18" t="s">
        <v>15</v>
      </c>
      <c r="F18" t="s">
        <v>16</v>
      </c>
      <c r="G18" s="11">
        <v>2</v>
      </c>
      <c r="H18" s="11">
        <v>2</v>
      </c>
      <c r="I18" s="11">
        <v>2</v>
      </c>
      <c r="J18" s="11">
        <v>2</v>
      </c>
      <c r="K18" s="12">
        <v>2</v>
      </c>
      <c r="L18" s="12">
        <v>2</v>
      </c>
      <c r="M18" s="12">
        <v>2</v>
      </c>
      <c r="N18" s="12">
        <v>2</v>
      </c>
      <c r="O18" s="233">
        <v>1.5</v>
      </c>
      <c r="P18" s="233">
        <v>1.5</v>
      </c>
      <c r="Q18" s="233">
        <v>1.5</v>
      </c>
      <c r="R18" s="233">
        <v>1.5</v>
      </c>
      <c r="S18" s="10">
        <v>1.5</v>
      </c>
      <c r="T18" s="10">
        <v>1.5</v>
      </c>
      <c r="U18" s="10">
        <v>1.5</v>
      </c>
      <c r="V18" s="10">
        <v>1.5</v>
      </c>
      <c r="W18" s="239">
        <v>1.5</v>
      </c>
      <c r="X18" s="239">
        <v>1.5</v>
      </c>
      <c r="Y18" s="239">
        <v>1.5</v>
      </c>
      <c r="Z18" s="239">
        <v>1.5</v>
      </c>
      <c r="AB18">
        <f t="shared" si="0"/>
        <v>0</v>
      </c>
    </row>
    <row r="19" spans="1:28" x14ac:dyDescent="0.2">
      <c r="A19">
        <v>338</v>
      </c>
      <c r="B19" t="s">
        <v>282</v>
      </c>
      <c r="C19" t="s">
        <v>35</v>
      </c>
      <c r="D19">
        <v>3</v>
      </c>
      <c r="E19" t="s">
        <v>15</v>
      </c>
      <c r="F19" t="s">
        <v>16</v>
      </c>
      <c r="G19" s="11">
        <v>0.75</v>
      </c>
      <c r="H19" s="11">
        <v>0.75</v>
      </c>
      <c r="I19" s="11">
        <v>0.25</v>
      </c>
      <c r="J19" s="11">
        <v>0.25</v>
      </c>
      <c r="K19" s="12">
        <v>0.25</v>
      </c>
      <c r="L19" s="12">
        <v>0.25</v>
      </c>
      <c r="M19" s="12">
        <v>0.25</v>
      </c>
      <c r="N19" s="12">
        <v>0.25</v>
      </c>
      <c r="O19" s="233">
        <v>0.25</v>
      </c>
      <c r="P19" s="233">
        <v>0.25</v>
      </c>
      <c r="Q19" s="233">
        <v>0.25</v>
      </c>
      <c r="R19" s="233">
        <v>0.25</v>
      </c>
      <c r="S19" s="10">
        <v>0.25</v>
      </c>
      <c r="T19" s="10">
        <v>0.25</v>
      </c>
      <c r="U19" s="10">
        <v>0.25</v>
      </c>
      <c r="V19" s="10">
        <v>0.25</v>
      </c>
      <c r="W19" s="239">
        <v>0.25</v>
      </c>
      <c r="X19" s="239">
        <v>0.25</v>
      </c>
      <c r="Y19" s="239">
        <v>0.25</v>
      </c>
      <c r="Z19" s="239">
        <v>0.25</v>
      </c>
      <c r="AB19">
        <f t="shared" si="0"/>
        <v>0</v>
      </c>
    </row>
    <row r="20" spans="1:28" x14ac:dyDescent="0.2">
      <c r="A20">
        <v>339</v>
      </c>
      <c r="B20" t="s">
        <v>283</v>
      </c>
      <c r="C20" t="s">
        <v>35</v>
      </c>
      <c r="D20">
        <v>3</v>
      </c>
      <c r="E20" t="s">
        <v>15</v>
      </c>
      <c r="F20" t="s">
        <v>16</v>
      </c>
      <c r="G20" s="11">
        <v>0.1</v>
      </c>
      <c r="H20" s="11">
        <v>0.1</v>
      </c>
      <c r="I20" s="11">
        <v>0.1</v>
      </c>
      <c r="J20" s="11">
        <v>0.1</v>
      </c>
      <c r="K20" s="12">
        <v>0.1</v>
      </c>
      <c r="L20" s="12">
        <v>0.1</v>
      </c>
      <c r="M20" s="12">
        <v>0.1</v>
      </c>
      <c r="N20" s="12">
        <v>0.1</v>
      </c>
      <c r="O20" s="233">
        <v>0.1</v>
      </c>
      <c r="P20" s="233">
        <v>0.1</v>
      </c>
      <c r="Q20" s="233">
        <v>0.1</v>
      </c>
      <c r="R20" s="233">
        <v>0.1</v>
      </c>
      <c r="S20" s="10">
        <v>0.1</v>
      </c>
      <c r="T20" s="10">
        <v>0.1</v>
      </c>
      <c r="U20" s="10">
        <v>0.1</v>
      </c>
      <c r="V20" s="10">
        <v>0.1</v>
      </c>
      <c r="W20" s="239">
        <v>0.1</v>
      </c>
      <c r="X20" s="239">
        <v>0.1</v>
      </c>
      <c r="Y20" s="239">
        <v>0.1</v>
      </c>
      <c r="Z20" s="239">
        <v>0.1</v>
      </c>
      <c r="AB20">
        <f t="shared" si="0"/>
        <v>0</v>
      </c>
    </row>
    <row r="21" spans="1:28" x14ac:dyDescent="0.2">
      <c r="A21">
        <v>340</v>
      </c>
      <c r="B21" t="s">
        <v>292</v>
      </c>
      <c r="C21" t="s">
        <v>35</v>
      </c>
      <c r="D21">
        <v>3</v>
      </c>
      <c r="E21" t="s">
        <v>15</v>
      </c>
      <c r="F21" t="s">
        <v>16</v>
      </c>
      <c r="G21" s="11">
        <v>0.25</v>
      </c>
      <c r="H21" s="11">
        <v>0.25</v>
      </c>
      <c r="I21" s="11">
        <v>0.25</v>
      </c>
      <c r="J21" s="11">
        <v>0.25</v>
      </c>
      <c r="K21" s="12">
        <v>0.25</v>
      </c>
      <c r="L21" s="12">
        <v>0.25</v>
      </c>
      <c r="M21" s="12">
        <v>0.25</v>
      </c>
      <c r="N21" s="12">
        <v>0.25</v>
      </c>
      <c r="O21" s="233">
        <v>0.25</v>
      </c>
      <c r="P21" s="233">
        <v>0.25</v>
      </c>
      <c r="Q21" s="233">
        <v>0.25</v>
      </c>
      <c r="R21" s="233">
        <v>0.25</v>
      </c>
      <c r="S21" s="10">
        <v>0.25</v>
      </c>
      <c r="T21" s="10">
        <v>0.25</v>
      </c>
      <c r="U21" s="10">
        <v>0.25</v>
      </c>
      <c r="V21" s="10">
        <v>0.25</v>
      </c>
      <c r="W21" s="239">
        <v>0.25</v>
      </c>
      <c r="X21" s="239">
        <v>0.25</v>
      </c>
      <c r="Y21" s="239">
        <v>0.25</v>
      </c>
      <c r="Z21" s="239">
        <v>0.25</v>
      </c>
      <c r="AB21">
        <f t="shared" si="0"/>
        <v>0</v>
      </c>
    </row>
    <row r="22" spans="1:28" x14ac:dyDescent="0.2">
      <c r="A22">
        <v>341</v>
      </c>
      <c r="B22" t="s">
        <v>293</v>
      </c>
      <c r="C22" t="s">
        <v>35</v>
      </c>
      <c r="D22">
        <v>3</v>
      </c>
      <c r="E22" t="s">
        <v>19</v>
      </c>
      <c r="F22" t="s">
        <v>16</v>
      </c>
      <c r="G22" s="11">
        <v>0.1</v>
      </c>
      <c r="H22" s="11">
        <v>0.1</v>
      </c>
      <c r="I22" s="11">
        <v>0.1</v>
      </c>
      <c r="J22" s="11">
        <v>0.1</v>
      </c>
      <c r="K22" s="12">
        <v>0.05</v>
      </c>
      <c r="L22" s="12">
        <v>0.05</v>
      </c>
      <c r="M22" s="12">
        <v>0.05</v>
      </c>
      <c r="N22" s="12">
        <v>0.05</v>
      </c>
      <c r="O22" s="233">
        <v>0.05</v>
      </c>
      <c r="P22" s="233">
        <v>0.05</v>
      </c>
      <c r="Q22" s="233">
        <v>0.05</v>
      </c>
      <c r="R22" s="233">
        <v>0.05</v>
      </c>
      <c r="S22" s="10">
        <v>0.05</v>
      </c>
      <c r="T22" s="10">
        <v>0.05</v>
      </c>
      <c r="U22" s="10">
        <v>0.05</v>
      </c>
      <c r="V22" s="10">
        <v>0.05</v>
      </c>
      <c r="W22" s="239">
        <v>0.05</v>
      </c>
      <c r="X22" s="239">
        <v>0.25</v>
      </c>
      <c r="Y22" s="239">
        <v>0.25</v>
      </c>
      <c r="Z22" s="239">
        <v>0.25</v>
      </c>
      <c r="AB22">
        <f t="shared" si="0"/>
        <v>0.2</v>
      </c>
    </row>
    <row r="23" spans="1:28" x14ac:dyDescent="0.2">
      <c r="A23">
        <v>342</v>
      </c>
      <c r="B23" t="s">
        <v>294</v>
      </c>
      <c r="C23" t="s">
        <v>35</v>
      </c>
      <c r="D23">
        <v>3</v>
      </c>
      <c r="E23" t="s">
        <v>19</v>
      </c>
      <c r="F23" t="s">
        <v>16</v>
      </c>
      <c r="G23" s="11">
        <v>0.25</v>
      </c>
      <c r="H23" s="11">
        <v>0.25</v>
      </c>
      <c r="I23" s="11">
        <v>0.25</v>
      </c>
      <c r="J23" s="11">
        <v>0.25</v>
      </c>
      <c r="K23" s="12">
        <v>0.25</v>
      </c>
      <c r="L23" s="12">
        <v>0.25</v>
      </c>
      <c r="M23" s="12">
        <v>0.25</v>
      </c>
      <c r="N23" s="12">
        <v>0.25</v>
      </c>
      <c r="O23" s="233">
        <v>0.1</v>
      </c>
      <c r="P23" s="233">
        <v>0.1</v>
      </c>
      <c r="Q23" s="233">
        <v>0.1</v>
      </c>
      <c r="R23" s="233">
        <v>0.1</v>
      </c>
      <c r="S23" s="10">
        <v>0.1</v>
      </c>
      <c r="T23" s="10">
        <v>0.1</v>
      </c>
      <c r="U23" s="10">
        <v>0.1</v>
      </c>
      <c r="V23" s="10">
        <v>0.1</v>
      </c>
      <c r="W23" s="239">
        <v>0.1</v>
      </c>
      <c r="X23" s="239">
        <v>0.1</v>
      </c>
      <c r="Y23" s="239">
        <v>0.1</v>
      </c>
      <c r="Z23" s="239">
        <v>0.1</v>
      </c>
      <c r="AB23">
        <f t="shared" si="0"/>
        <v>0</v>
      </c>
    </row>
    <row r="24" spans="1:28" x14ac:dyDescent="0.2">
      <c r="A24">
        <v>343</v>
      </c>
      <c r="B24" t="s">
        <v>295</v>
      </c>
      <c r="C24" t="s">
        <v>35</v>
      </c>
      <c r="D24">
        <v>3</v>
      </c>
      <c r="E24" t="s">
        <v>15</v>
      </c>
      <c r="F24" t="s">
        <v>16</v>
      </c>
      <c r="G24" s="11">
        <v>2</v>
      </c>
      <c r="H24" s="11">
        <v>2</v>
      </c>
      <c r="I24" s="11">
        <v>2</v>
      </c>
      <c r="J24" s="11">
        <v>2</v>
      </c>
      <c r="K24" s="12">
        <v>1.5</v>
      </c>
      <c r="L24" s="12">
        <v>1.5</v>
      </c>
      <c r="M24" s="12">
        <v>1.5</v>
      </c>
      <c r="N24" s="12">
        <v>1.5</v>
      </c>
      <c r="O24" s="233">
        <v>1.5</v>
      </c>
      <c r="P24" s="233">
        <v>1.5</v>
      </c>
      <c r="Q24" s="233">
        <v>1.5</v>
      </c>
      <c r="R24" s="233">
        <v>1.5</v>
      </c>
      <c r="S24" s="10">
        <v>1.5</v>
      </c>
      <c r="T24" s="10">
        <v>1.5</v>
      </c>
      <c r="U24" s="10">
        <v>1.5</v>
      </c>
      <c r="V24" s="10">
        <v>1.5</v>
      </c>
      <c r="W24" s="239">
        <v>1.5</v>
      </c>
      <c r="X24" s="239">
        <v>1.5</v>
      </c>
      <c r="Y24" s="239">
        <v>1.5</v>
      </c>
      <c r="Z24" s="239">
        <v>1.5</v>
      </c>
      <c r="AB24">
        <f t="shared" si="0"/>
        <v>0</v>
      </c>
    </row>
    <row r="25" spans="1:28" x14ac:dyDescent="0.2">
      <c r="A25">
        <v>344</v>
      </c>
      <c r="B25" t="s">
        <v>296</v>
      </c>
      <c r="C25" t="s">
        <v>35</v>
      </c>
      <c r="D25">
        <v>3</v>
      </c>
      <c r="E25" t="s">
        <v>15</v>
      </c>
      <c r="F25" t="s">
        <v>16</v>
      </c>
      <c r="G25" s="11">
        <v>2.35</v>
      </c>
      <c r="H25" s="11">
        <v>2.35</v>
      </c>
      <c r="I25" s="11">
        <v>2.35</v>
      </c>
      <c r="J25" s="11">
        <v>2.35</v>
      </c>
      <c r="K25" s="12">
        <v>2</v>
      </c>
      <c r="L25" s="12">
        <v>2</v>
      </c>
      <c r="M25" s="12">
        <v>2</v>
      </c>
      <c r="N25" s="12">
        <v>2</v>
      </c>
      <c r="O25" s="233">
        <v>2</v>
      </c>
      <c r="P25" s="233">
        <v>2</v>
      </c>
      <c r="Q25" s="233">
        <v>2</v>
      </c>
      <c r="R25" s="233">
        <v>2</v>
      </c>
      <c r="S25" s="10">
        <v>2</v>
      </c>
      <c r="T25" s="10">
        <v>2</v>
      </c>
      <c r="U25" s="10">
        <v>2</v>
      </c>
      <c r="V25" s="10">
        <v>2</v>
      </c>
      <c r="W25" s="239">
        <v>2</v>
      </c>
      <c r="X25" s="239">
        <v>2</v>
      </c>
      <c r="Y25" s="239">
        <v>2</v>
      </c>
      <c r="Z25" s="239">
        <v>2</v>
      </c>
      <c r="AB25">
        <f t="shared" si="0"/>
        <v>0</v>
      </c>
    </row>
    <row r="26" spans="1:28" x14ac:dyDescent="0.2">
      <c r="A26">
        <v>345</v>
      </c>
      <c r="B26" t="s">
        <v>297</v>
      </c>
      <c r="C26" t="s">
        <v>35</v>
      </c>
      <c r="D26">
        <v>3</v>
      </c>
      <c r="E26" t="s">
        <v>15</v>
      </c>
      <c r="F26" t="s">
        <v>16</v>
      </c>
      <c r="G26" s="11">
        <v>0.1</v>
      </c>
      <c r="H26" s="11">
        <v>0.1</v>
      </c>
      <c r="I26" s="11">
        <v>0.1</v>
      </c>
      <c r="J26" s="11">
        <v>0.1</v>
      </c>
      <c r="K26" s="12">
        <v>0.1</v>
      </c>
      <c r="L26" s="12">
        <v>0.1</v>
      </c>
      <c r="M26" s="12">
        <v>0.1</v>
      </c>
      <c r="N26" s="12">
        <v>0.1</v>
      </c>
      <c r="O26" s="233">
        <v>0.05</v>
      </c>
      <c r="P26" s="233">
        <v>0.05</v>
      </c>
      <c r="Q26" s="233">
        <v>0.05</v>
      </c>
      <c r="R26" s="233">
        <v>0.05</v>
      </c>
      <c r="S26" s="10">
        <v>0.05</v>
      </c>
      <c r="T26" s="10">
        <v>0.05</v>
      </c>
      <c r="U26" s="10">
        <v>0.05</v>
      </c>
      <c r="V26" s="10">
        <v>0.05</v>
      </c>
      <c r="W26" s="239">
        <v>0.05</v>
      </c>
      <c r="X26" s="239">
        <v>0.05</v>
      </c>
      <c r="Y26" s="239">
        <v>0.05</v>
      </c>
      <c r="Z26" s="239">
        <v>0.05</v>
      </c>
      <c r="AB26">
        <f t="shared" si="0"/>
        <v>0</v>
      </c>
    </row>
    <row r="27" spans="1:28" x14ac:dyDescent="0.2">
      <c r="A27">
        <v>346</v>
      </c>
      <c r="B27" t="s">
        <v>298</v>
      </c>
      <c r="C27" t="s">
        <v>35</v>
      </c>
      <c r="D27">
        <v>3</v>
      </c>
      <c r="E27" t="s">
        <v>15</v>
      </c>
      <c r="F27" t="s">
        <v>16</v>
      </c>
      <c r="G27" s="11">
        <v>0.35</v>
      </c>
      <c r="H27" s="11">
        <v>0.35</v>
      </c>
      <c r="I27" s="11">
        <v>0.25</v>
      </c>
      <c r="J27" s="11">
        <v>0.25</v>
      </c>
      <c r="K27" s="12">
        <v>0.25</v>
      </c>
      <c r="L27" s="12">
        <v>0.25</v>
      </c>
      <c r="M27" s="12">
        <v>0.25</v>
      </c>
      <c r="N27" s="12">
        <v>0.25</v>
      </c>
      <c r="O27" s="233">
        <v>0.2</v>
      </c>
      <c r="P27" s="233">
        <v>0.2</v>
      </c>
      <c r="Q27" s="233">
        <v>0.2</v>
      </c>
      <c r="R27" s="233">
        <v>0.2</v>
      </c>
      <c r="S27" s="10">
        <v>0.2</v>
      </c>
      <c r="T27" s="10">
        <v>0.2</v>
      </c>
      <c r="U27" s="10">
        <v>0.2</v>
      </c>
      <c r="V27" s="10">
        <v>0.2</v>
      </c>
      <c r="W27" s="239">
        <v>0.2</v>
      </c>
      <c r="X27" s="239">
        <v>0.2</v>
      </c>
      <c r="Y27" s="239">
        <v>0.2</v>
      </c>
      <c r="Z27" s="239">
        <v>0.2</v>
      </c>
      <c r="AB27">
        <f t="shared" si="0"/>
        <v>0</v>
      </c>
    </row>
    <row r="28" spans="1:28" x14ac:dyDescent="0.2">
      <c r="A28">
        <v>347</v>
      </c>
      <c r="B28" t="s">
        <v>286</v>
      </c>
      <c r="C28" t="s">
        <v>35</v>
      </c>
      <c r="D28">
        <v>3</v>
      </c>
      <c r="E28" t="s">
        <v>15</v>
      </c>
      <c r="F28" t="s">
        <v>16</v>
      </c>
      <c r="G28" s="11">
        <v>1</v>
      </c>
      <c r="H28" s="11">
        <v>1</v>
      </c>
      <c r="I28" s="11">
        <v>0.6</v>
      </c>
      <c r="J28" s="11">
        <v>0.6</v>
      </c>
      <c r="K28" s="12">
        <v>0.6</v>
      </c>
      <c r="L28" s="12">
        <v>0.6</v>
      </c>
      <c r="M28" s="12">
        <v>0.6</v>
      </c>
      <c r="N28" s="12">
        <v>0.6</v>
      </c>
      <c r="O28" s="233">
        <v>0.6</v>
      </c>
      <c r="P28" s="233">
        <v>0.6</v>
      </c>
      <c r="Q28" s="233">
        <v>0.6</v>
      </c>
      <c r="R28" s="233">
        <v>0.6</v>
      </c>
      <c r="S28" s="10">
        <v>0.5</v>
      </c>
      <c r="T28" s="10">
        <v>0.5</v>
      </c>
      <c r="U28" s="10">
        <v>0.5</v>
      </c>
      <c r="V28" s="10">
        <v>0.5</v>
      </c>
      <c r="W28" s="239">
        <v>0.5</v>
      </c>
      <c r="X28" s="239">
        <v>0.5</v>
      </c>
      <c r="Y28" s="239">
        <v>0.5</v>
      </c>
      <c r="Z28" s="239">
        <v>0.5</v>
      </c>
      <c r="AB28">
        <f t="shared" si="0"/>
        <v>0</v>
      </c>
    </row>
    <row r="29" spans="1:28" x14ac:dyDescent="0.2">
      <c r="A29">
        <v>348</v>
      </c>
      <c r="B29" t="s">
        <v>287</v>
      </c>
      <c r="C29" t="s">
        <v>35</v>
      </c>
      <c r="D29">
        <v>3</v>
      </c>
      <c r="E29" t="s">
        <v>15</v>
      </c>
      <c r="F29" t="s">
        <v>16</v>
      </c>
      <c r="G29" s="11">
        <v>0.1</v>
      </c>
      <c r="H29" s="11">
        <v>0.1</v>
      </c>
      <c r="I29" s="11">
        <v>0.1</v>
      </c>
      <c r="J29" s="11">
        <v>0.1</v>
      </c>
      <c r="K29" s="12">
        <v>0.1</v>
      </c>
      <c r="L29" s="12">
        <v>0.1</v>
      </c>
      <c r="M29" s="12">
        <v>0.1</v>
      </c>
      <c r="N29" s="12">
        <v>0.1</v>
      </c>
      <c r="O29" s="233">
        <v>0.1</v>
      </c>
      <c r="P29" s="233">
        <v>0.1</v>
      </c>
      <c r="Q29" s="233">
        <v>0.1</v>
      </c>
      <c r="R29" s="233">
        <v>0.1</v>
      </c>
      <c r="S29" s="10">
        <v>0.1</v>
      </c>
      <c r="T29" s="10">
        <v>0.1</v>
      </c>
      <c r="U29" s="10">
        <v>0.1</v>
      </c>
      <c r="V29" s="10">
        <v>0.1</v>
      </c>
      <c r="W29" s="239">
        <v>0.1</v>
      </c>
      <c r="X29" s="239">
        <v>0.1</v>
      </c>
      <c r="Y29" s="239">
        <v>0.1</v>
      </c>
      <c r="Z29" s="239">
        <v>0.1</v>
      </c>
      <c r="AB29">
        <f t="shared" si="0"/>
        <v>0</v>
      </c>
    </row>
    <row r="30" spans="1:28" x14ac:dyDescent="0.2">
      <c r="A30">
        <v>349</v>
      </c>
      <c r="B30" t="s">
        <v>299</v>
      </c>
      <c r="C30" t="s">
        <v>300</v>
      </c>
      <c r="D30">
        <v>3</v>
      </c>
      <c r="E30" t="s">
        <v>19</v>
      </c>
      <c r="F30" t="s">
        <v>16</v>
      </c>
      <c r="G30" s="11">
        <v>1</v>
      </c>
      <c r="H30" s="11">
        <v>1</v>
      </c>
      <c r="I30" s="11">
        <v>1</v>
      </c>
      <c r="J30" s="11">
        <v>1</v>
      </c>
      <c r="K30" s="12">
        <v>1</v>
      </c>
      <c r="L30" s="12">
        <v>1</v>
      </c>
      <c r="M30" s="12">
        <v>1</v>
      </c>
      <c r="N30" s="12">
        <v>1</v>
      </c>
      <c r="O30" s="233">
        <v>0.75</v>
      </c>
      <c r="P30" s="233">
        <v>0.75</v>
      </c>
      <c r="Q30" s="233">
        <v>0.75</v>
      </c>
      <c r="R30" s="233">
        <v>0.75</v>
      </c>
      <c r="S30" s="10">
        <v>0.5</v>
      </c>
      <c r="T30" s="10">
        <v>0.5</v>
      </c>
      <c r="U30" s="10">
        <v>0.5</v>
      </c>
      <c r="V30" s="10">
        <v>0.5</v>
      </c>
      <c r="W30" s="239">
        <v>0.5</v>
      </c>
      <c r="X30" s="239">
        <v>0.5</v>
      </c>
      <c r="Y30" s="239">
        <v>0.5</v>
      </c>
      <c r="Z30" s="239">
        <v>0.5</v>
      </c>
      <c r="AB30">
        <f t="shared" si="0"/>
        <v>0</v>
      </c>
    </row>
    <row r="31" spans="1:28" x14ac:dyDescent="0.2">
      <c r="A31">
        <v>350</v>
      </c>
      <c r="B31" t="s">
        <v>301</v>
      </c>
      <c r="C31" t="s">
        <v>300</v>
      </c>
      <c r="D31">
        <v>3</v>
      </c>
      <c r="E31" t="s">
        <v>19</v>
      </c>
      <c r="F31" t="s">
        <v>16</v>
      </c>
      <c r="G31" s="11">
        <v>0.5</v>
      </c>
      <c r="H31" s="11">
        <v>0.5</v>
      </c>
      <c r="I31" s="11">
        <v>0.5</v>
      </c>
      <c r="J31" s="11">
        <v>0.5</v>
      </c>
      <c r="K31" s="12">
        <v>0.5</v>
      </c>
      <c r="L31" s="12">
        <v>0.5</v>
      </c>
      <c r="M31" s="12">
        <v>0.5</v>
      </c>
      <c r="N31" s="12">
        <v>0.5</v>
      </c>
      <c r="O31" s="233">
        <v>0.5</v>
      </c>
      <c r="P31" s="233">
        <v>0.5</v>
      </c>
      <c r="Q31" s="233">
        <v>0.5</v>
      </c>
      <c r="R31" s="233">
        <v>0.5</v>
      </c>
      <c r="S31" s="10">
        <v>0.5</v>
      </c>
      <c r="T31" s="10">
        <v>0.5</v>
      </c>
      <c r="U31" s="10">
        <v>0.5</v>
      </c>
      <c r="V31" s="10">
        <v>0.5</v>
      </c>
      <c r="W31" s="239">
        <v>0.5</v>
      </c>
      <c r="X31" s="239">
        <v>0.5</v>
      </c>
      <c r="Y31" s="239">
        <v>0.5</v>
      </c>
      <c r="Z31" s="239">
        <v>0.5</v>
      </c>
      <c r="AB31">
        <f t="shared" si="0"/>
        <v>0</v>
      </c>
    </row>
    <row r="32" spans="1:28" x14ac:dyDescent="0.2">
      <c r="A32">
        <v>351</v>
      </c>
      <c r="B32" t="s">
        <v>302</v>
      </c>
      <c r="C32" t="s">
        <v>300</v>
      </c>
      <c r="D32">
        <v>3</v>
      </c>
      <c r="E32" t="s">
        <v>19</v>
      </c>
      <c r="F32" t="s">
        <v>16</v>
      </c>
      <c r="G32" s="11">
        <v>0.5</v>
      </c>
      <c r="H32" s="11">
        <v>0.5</v>
      </c>
      <c r="I32" s="11">
        <v>0.5</v>
      </c>
      <c r="J32" s="11">
        <v>0.5</v>
      </c>
      <c r="K32" s="12">
        <v>0.5</v>
      </c>
      <c r="L32" s="12">
        <v>0.5</v>
      </c>
      <c r="M32" s="12">
        <v>0.5</v>
      </c>
      <c r="N32" s="12">
        <v>0.5</v>
      </c>
      <c r="O32" s="233">
        <v>0.5</v>
      </c>
      <c r="P32" s="233">
        <v>0.5</v>
      </c>
      <c r="Q32" s="233">
        <v>0.5</v>
      </c>
      <c r="R32" s="233">
        <v>0.5</v>
      </c>
      <c r="S32" s="10">
        <v>0.3</v>
      </c>
      <c r="T32" s="10">
        <v>0.3</v>
      </c>
      <c r="U32" s="10">
        <v>0.3</v>
      </c>
      <c r="V32" s="10">
        <v>0.3</v>
      </c>
      <c r="W32" s="239">
        <v>0.3</v>
      </c>
      <c r="X32" s="239">
        <v>0.3</v>
      </c>
      <c r="Y32" s="239">
        <v>0.3</v>
      </c>
      <c r="Z32" s="239">
        <v>0.3</v>
      </c>
      <c r="AB32">
        <f t="shared" si="0"/>
        <v>0</v>
      </c>
    </row>
    <row r="33" spans="1:28" x14ac:dyDescent="0.2">
      <c r="A33">
        <v>352</v>
      </c>
      <c r="B33" t="s">
        <v>303</v>
      </c>
      <c r="C33" t="s">
        <v>101</v>
      </c>
      <c r="D33">
        <v>3</v>
      </c>
      <c r="E33" t="s">
        <v>15</v>
      </c>
      <c r="F33" t="s">
        <v>16</v>
      </c>
      <c r="G33" s="11">
        <v>0.5</v>
      </c>
      <c r="H33" s="11">
        <v>0.5</v>
      </c>
      <c r="I33" s="11">
        <v>0.5</v>
      </c>
      <c r="J33" s="11">
        <v>0.5</v>
      </c>
      <c r="K33" s="12">
        <v>0.25</v>
      </c>
      <c r="L33" s="12">
        <v>0.25</v>
      </c>
      <c r="M33" s="12">
        <v>0.25</v>
      </c>
      <c r="N33" s="12">
        <v>0.25</v>
      </c>
      <c r="O33" s="233">
        <v>0.25</v>
      </c>
      <c r="P33" s="233">
        <v>0.25</v>
      </c>
      <c r="Q33" s="233">
        <v>0.25</v>
      </c>
      <c r="R33" s="233">
        <v>0.25</v>
      </c>
      <c r="S33" s="10">
        <v>0.25</v>
      </c>
      <c r="T33" s="10">
        <v>0.25</v>
      </c>
      <c r="U33" s="10">
        <v>0.25</v>
      </c>
      <c r="V33" s="10">
        <v>0.25</v>
      </c>
      <c r="W33" s="239">
        <v>0.25</v>
      </c>
      <c r="X33" s="239">
        <v>0.25</v>
      </c>
      <c r="Y33" s="239">
        <v>0.25</v>
      </c>
      <c r="Z33" s="239">
        <v>0.25</v>
      </c>
      <c r="AB33">
        <f t="shared" si="0"/>
        <v>0</v>
      </c>
    </row>
    <row r="34" spans="1:28" x14ac:dyDescent="0.2">
      <c r="A34">
        <v>353</v>
      </c>
      <c r="B34" t="s">
        <v>304</v>
      </c>
      <c r="C34" t="s">
        <v>101</v>
      </c>
      <c r="D34">
        <v>3</v>
      </c>
      <c r="E34" t="s">
        <v>15</v>
      </c>
      <c r="F34" t="s">
        <v>16</v>
      </c>
      <c r="G34" s="11">
        <v>0.5</v>
      </c>
      <c r="H34" s="11">
        <v>0.5</v>
      </c>
      <c r="I34" s="11">
        <v>0.5</v>
      </c>
      <c r="J34" s="11">
        <v>0.5</v>
      </c>
      <c r="K34" s="12">
        <v>0.25</v>
      </c>
      <c r="L34" s="12">
        <v>0.25</v>
      </c>
      <c r="M34" s="12">
        <v>0.25</v>
      </c>
      <c r="N34" s="12">
        <v>0.25</v>
      </c>
      <c r="O34" s="233">
        <v>0.25</v>
      </c>
      <c r="P34" s="233">
        <v>0.25</v>
      </c>
      <c r="Q34" s="233">
        <v>0.25</v>
      </c>
      <c r="R34" s="233">
        <v>0.25</v>
      </c>
      <c r="S34" s="10">
        <v>0.25</v>
      </c>
      <c r="T34" s="10">
        <v>0.25</v>
      </c>
      <c r="U34" s="10">
        <v>0.25</v>
      </c>
      <c r="V34" s="10">
        <v>0.25</v>
      </c>
      <c r="W34" s="239">
        <v>0.25</v>
      </c>
      <c r="X34" s="239">
        <v>0.25</v>
      </c>
      <c r="Y34" s="239">
        <v>0.25</v>
      </c>
      <c r="Z34" s="239">
        <v>0.25</v>
      </c>
      <c r="AB34">
        <f t="shared" si="0"/>
        <v>0</v>
      </c>
    </row>
    <row r="35" spans="1:28" x14ac:dyDescent="0.2">
      <c r="A35">
        <v>354</v>
      </c>
      <c r="B35" t="s">
        <v>305</v>
      </c>
      <c r="C35" t="s">
        <v>101</v>
      </c>
      <c r="D35">
        <v>3</v>
      </c>
      <c r="E35" t="s">
        <v>15</v>
      </c>
      <c r="F35" t="s">
        <v>16</v>
      </c>
      <c r="G35" s="11">
        <v>0.5</v>
      </c>
      <c r="H35" s="11">
        <v>0.5</v>
      </c>
      <c r="I35" s="11">
        <v>0.5</v>
      </c>
      <c r="J35" s="11">
        <v>0.5</v>
      </c>
      <c r="K35" s="12">
        <v>0.5</v>
      </c>
      <c r="L35" s="12">
        <v>0.5</v>
      </c>
      <c r="M35" s="12">
        <v>0.5</v>
      </c>
      <c r="N35" s="12">
        <v>0.5</v>
      </c>
      <c r="O35" s="233">
        <v>0.5</v>
      </c>
      <c r="P35" s="233">
        <v>0.5</v>
      </c>
      <c r="Q35" s="233">
        <v>0.5</v>
      </c>
      <c r="R35" s="233">
        <v>0.5</v>
      </c>
      <c r="S35" s="10">
        <v>0.5</v>
      </c>
      <c r="T35" s="10">
        <v>0.5</v>
      </c>
      <c r="U35" s="10">
        <v>0.5</v>
      </c>
      <c r="V35" s="10">
        <v>0.5</v>
      </c>
      <c r="W35" s="239">
        <v>0.5</v>
      </c>
      <c r="X35" s="239">
        <v>0.5</v>
      </c>
      <c r="Y35" s="239">
        <v>0.5</v>
      </c>
      <c r="Z35" s="239">
        <v>0.5</v>
      </c>
      <c r="AB35">
        <f t="shared" si="0"/>
        <v>0</v>
      </c>
    </row>
    <row r="36" spans="1:28" x14ac:dyDescent="0.2">
      <c r="A36">
        <v>355</v>
      </c>
      <c r="B36" t="s">
        <v>306</v>
      </c>
      <c r="C36" t="s">
        <v>101</v>
      </c>
      <c r="D36">
        <v>3</v>
      </c>
      <c r="E36" t="s">
        <v>15</v>
      </c>
      <c r="F36" t="s">
        <v>16</v>
      </c>
      <c r="G36" s="11">
        <v>0.25</v>
      </c>
      <c r="H36" s="11">
        <v>0.25</v>
      </c>
      <c r="I36" s="11">
        <v>0.25</v>
      </c>
      <c r="J36" s="11">
        <v>0.25</v>
      </c>
      <c r="K36" s="12">
        <v>0.25</v>
      </c>
      <c r="L36" s="12">
        <v>0.25</v>
      </c>
      <c r="M36" s="12">
        <v>0.25</v>
      </c>
      <c r="N36" s="12">
        <v>0.25</v>
      </c>
      <c r="O36" s="233">
        <v>0.25</v>
      </c>
      <c r="P36" s="233">
        <v>0.25</v>
      </c>
      <c r="Q36" s="233">
        <v>0.25</v>
      </c>
      <c r="R36" s="233">
        <v>0.25</v>
      </c>
      <c r="S36" s="10">
        <v>0.25</v>
      </c>
      <c r="T36" s="10">
        <v>0.25</v>
      </c>
      <c r="U36" s="10">
        <v>0.25</v>
      </c>
      <c r="V36" s="10">
        <v>0.25</v>
      </c>
      <c r="W36" s="239">
        <v>0.25</v>
      </c>
      <c r="X36" s="239">
        <v>0.25</v>
      </c>
      <c r="Y36" s="239">
        <v>0.25</v>
      </c>
      <c r="Z36" s="239">
        <v>0.25</v>
      </c>
      <c r="AB36">
        <f t="shared" si="0"/>
        <v>0</v>
      </c>
    </row>
    <row r="37" spans="1:28" x14ac:dyDescent="0.2">
      <c r="A37">
        <v>356</v>
      </c>
      <c r="B37" t="s">
        <v>307</v>
      </c>
      <c r="C37" t="s">
        <v>101</v>
      </c>
      <c r="D37">
        <v>3</v>
      </c>
      <c r="E37" t="s">
        <v>15</v>
      </c>
      <c r="F37" t="s">
        <v>16</v>
      </c>
      <c r="G37" s="11">
        <v>0.3</v>
      </c>
      <c r="H37" s="11">
        <v>0.3</v>
      </c>
      <c r="I37" s="11">
        <v>0.3</v>
      </c>
      <c r="J37" s="11">
        <v>0.3</v>
      </c>
      <c r="K37" s="12">
        <v>0.2</v>
      </c>
      <c r="L37" s="12">
        <v>0.2</v>
      </c>
      <c r="M37" s="12">
        <v>0.2</v>
      </c>
      <c r="N37" s="12">
        <v>0.2</v>
      </c>
      <c r="O37" s="233">
        <v>0</v>
      </c>
      <c r="P37" s="233">
        <v>0</v>
      </c>
      <c r="Q37" s="233">
        <v>0</v>
      </c>
      <c r="R37" s="233">
        <v>0</v>
      </c>
      <c r="S37" s="10">
        <v>0</v>
      </c>
      <c r="T37" s="10">
        <v>0</v>
      </c>
      <c r="U37" s="10">
        <v>0</v>
      </c>
      <c r="V37" s="10">
        <v>0</v>
      </c>
      <c r="W37" s="239">
        <v>0</v>
      </c>
      <c r="X37" s="239">
        <v>0</v>
      </c>
      <c r="Y37" s="239">
        <v>0</v>
      </c>
      <c r="Z37" s="239">
        <v>0</v>
      </c>
      <c r="AA37" s="1" t="s">
        <v>559</v>
      </c>
      <c r="AB37">
        <f t="shared" si="0"/>
        <v>0</v>
      </c>
    </row>
    <row r="38" spans="1:28" x14ac:dyDescent="0.2">
      <c r="A38">
        <v>357</v>
      </c>
      <c r="B38" t="s">
        <v>308</v>
      </c>
      <c r="C38" t="s">
        <v>101</v>
      </c>
      <c r="D38">
        <v>3</v>
      </c>
      <c r="E38" t="s">
        <v>19</v>
      </c>
      <c r="F38" t="s">
        <v>16</v>
      </c>
      <c r="G38" s="11">
        <v>0.5</v>
      </c>
      <c r="H38" s="11">
        <v>0.5</v>
      </c>
      <c r="I38" s="11">
        <v>0.5</v>
      </c>
      <c r="J38" s="11">
        <v>0.5</v>
      </c>
      <c r="K38" s="12">
        <v>0.5</v>
      </c>
      <c r="L38" s="12">
        <v>0.5</v>
      </c>
      <c r="M38" s="12">
        <v>0.5</v>
      </c>
      <c r="N38" s="12">
        <v>0.5</v>
      </c>
      <c r="O38" s="233">
        <v>0.5</v>
      </c>
      <c r="P38" s="233">
        <v>0.5</v>
      </c>
      <c r="Q38" s="233">
        <v>0.5</v>
      </c>
      <c r="R38" s="233">
        <v>0.5</v>
      </c>
      <c r="S38" s="10">
        <v>0.5</v>
      </c>
      <c r="T38" s="10">
        <v>0.5</v>
      </c>
      <c r="U38" s="10">
        <v>0.5</v>
      </c>
      <c r="V38" s="10">
        <v>0.5</v>
      </c>
      <c r="W38" s="239">
        <v>0.5</v>
      </c>
      <c r="X38" s="239">
        <v>0.5</v>
      </c>
      <c r="Y38" s="239">
        <v>0.5</v>
      </c>
      <c r="Z38" s="239">
        <v>0.5</v>
      </c>
      <c r="AB38">
        <f t="shared" si="0"/>
        <v>0</v>
      </c>
    </row>
    <row r="39" spans="1:28" x14ac:dyDescent="0.2">
      <c r="A39">
        <v>358</v>
      </c>
      <c r="B39" t="s">
        <v>287</v>
      </c>
      <c r="C39" t="s">
        <v>309</v>
      </c>
      <c r="D39">
        <v>3</v>
      </c>
      <c r="E39" t="s">
        <v>15</v>
      </c>
      <c r="F39" t="s">
        <v>16</v>
      </c>
      <c r="G39" s="11">
        <v>0.3</v>
      </c>
      <c r="H39" s="11">
        <v>0.3</v>
      </c>
      <c r="I39" s="11">
        <v>0.3</v>
      </c>
      <c r="J39" s="11">
        <v>0.3</v>
      </c>
      <c r="K39" s="12">
        <v>0.25</v>
      </c>
      <c r="L39" s="12">
        <v>0.25</v>
      </c>
      <c r="M39" s="12">
        <v>0.25</v>
      </c>
      <c r="N39" s="12">
        <v>0.25</v>
      </c>
      <c r="O39" s="233">
        <v>0</v>
      </c>
      <c r="P39" s="233">
        <v>0</v>
      </c>
      <c r="Q39" s="233">
        <v>0</v>
      </c>
      <c r="R39" s="233">
        <v>0</v>
      </c>
      <c r="S39" s="10">
        <v>0</v>
      </c>
      <c r="T39" s="10">
        <v>0</v>
      </c>
      <c r="U39" s="10">
        <v>0</v>
      </c>
      <c r="V39" s="10">
        <v>0</v>
      </c>
      <c r="W39" s="239">
        <v>0</v>
      </c>
      <c r="X39" s="239">
        <v>0</v>
      </c>
      <c r="Y39" s="239">
        <v>0</v>
      </c>
      <c r="Z39" s="239">
        <v>0</v>
      </c>
      <c r="AA39" s="1" t="s">
        <v>559</v>
      </c>
      <c r="AB39">
        <f t="shared" si="0"/>
        <v>0</v>
      </c>
    </row>
    <row r="40" spans="1:28" x14ac:dyDescent="0.2">
      <c r="A40">
        <v>360</v>
      </c>
      <c r="B40" t="s">
        <v>310</v>
      </c>
      <c r="C40" t="s">
        <v>24</v>
      </c>
      <c r="D40">
        <v>3</v>
      </c>
      <c r="E40" t="s">
        <v>19</v>
      </c>
      <c r="F40" t="s">
        <v>16</v>
      </c>
      <c r="G40" s="11">
        <v>2.4</v>
      </c>
      <c r="H40" s="11">
        <v>2.4</v>
      </c>
      <c r="I40" s="11">
        <v>2.4</v>
      </c>
      <c r="J40" s="11">
        <v>2.4</v>
      </c>
      <c r="K40" s="12">
        <v>2.4</v>
      </c>
      <c r="L40" s="12">
        <v>2.4</v>
      </c>
      <c r="M40" s="12">
        <v>2.4</v>
      </c>
      <c r="N40" s="12">
        <v>2.4</v>
      </c>
      <c r="O40" s="233">
        <v>1.6</v>
      </c>
      <c r="P40" s="233">
        <v>1.6</v>
      </c>
      <c r="Q40" s="233">
        <v>1.6</v>
      </c>
      <c r="R40" s="233">
        <v>1.6</v>
      </c>
      <c r="S40" s="10">
        <v>1</v>
      </c>
      <c r="T40" s="10">
        <v>1</v>
      </c>
      <c r="U40" s="10">
        <v>1</v>
      </c>
      <c r="V40" s="10">
        <v>1</v>
      </c>
      <c r="W40" s="269">
        <v>2</v>
      </c>
      <c r="X40" s="269">
        <v>2</v>
      </c>
      <c r="Y40" s="269">
        <v>2</v>
      </c>
      <c r="Z40" s="269">
        <v>2</v>
      </c>
      <c r="AA40" t="s">
        <v>607</v>
      </c>
      <c r="AB40">
        <f t="shared" si="0"/>
        <v>1</v>
      </c>
    </row>
    <row r="41" spans="1:28" x14ac:dyDescent="0.2">
      <c r="A41">
        <v>527</v>
      </c>
      <c r="B41" t="s">
        <v>311</v>
      </c>
      <c r="C41" t="s">
        <v>90</v>
      </c>
      <c r="D41">
        <v>3</v>
      </c>
      <c r="E41" t="s">
        <v>15</v>
      </c>
      <c r="F41" t="s">
        <v>48</v>
      </c>
      <c r="G41" s="11">
        <v>0.5</v>
      </c>
      <c r="H41" s="11">
        <v>0.5</v>
      </c>
      <c r="I41" s="11">
        <v>0.5</v>
      </c>
      <c r="J41" s="11">
        <v>0.5</v>
      </c>
      <c r="K41" s="12">
        <v>0.6</v>
      </c>
      <c r="L41" s="12">
        <v>0.6</v>
      </c>
      <c r="M41" s="12">
        <v>0.6</v>
      </c>
      <c r="N41" s="12">
        <v>0.6</v>
      </c>
      <c r="O41" s="233">
        <v>0.6</v>
      </c>
      <c r="P41" s="233">
        <v>0.6</v>
      </c>
      <c r="Q41" s="233">
        <v>0.6</v>
      </c>
      <c r="R41" s="233">
        <v>0.6</v>
      </c>
      <c r="S41" s="10">
        <v>0.6</v>
      </c>
      <c r="T41" s="10">
        <v>0.6</v>
      </c>
      <c r="U41" s="10">
        <v>0.6</v>
      </c>
      <c r="V41" s="10">
        <v>0.6</v>
      </c>
      <c r="W41" s="239">
        <v>0.6</v>
      </c>
      <c r="X41" s="239">
        <v>0.6</v>
      </c>
      <c r="Y41" s="239">
        <v>0.6</v>
      </c>
      <c r="Z41" s="239">
        <v>0.6</v>
      </c>
      <c r="AB41">
        <f t="shared" si="0"/>
        <v>0</v>
      </c>
    </row>
    <row r="42" spans="1:28" x14ac:dyDescent="0.2">
      <c r="A42">
        <v>528</v>
      </c>
      <c r="B42" t="s">
        <v>312</v>
      </c>
      <c r="C42" t="s">
        <v>90</v>
      </c>
      <c r="D42">
        <v>3</v>
      </c>
      <c r="E42" t="s">
        <v>15</v>
      </c>
      <c r="F42" t="s">
        <v>48</v>
      </c>
      <c r="G42" s="11">
        <v>0.2</v>
      </c>
      <c r="H42" s="11">
        <v>0.2</v>
      </c>
      <c r="I42" s="11">
        <v>0.2</v>
      </c>
      <c r="J42" s="11">
        <v>0.2</v>
      </c>
      <c r="K42" s="12">
        <v>0.2</v>
      </c>
      <c r="L42" s="12">
        <v>0.2</v>
      </c>
      <c r="M42" s="12">
        <v>0.2</v>
      </c>
      <c r="N42" s="12">
        <v>0.2</v>
      </c>
      <c r="O42" s="233">
        <v>0.2</v>
      </c>
      <c r="P42" s="233">
        <v>0.2</v>
      </c>
      <c r="Q42" s="233">
        <v>0.2</v>
      </c>
      <c r="R42" s="233">
        <v>0.2</v>
      </c>
      <c r="S42" s="10">
        <v>0.2</v>
      </c>
      <c r="T42" s="10">
        <v>0.2</v>
      </c>
      <c r="U42" s="10">
        <v>0.2</v>
      </c>
      <c r="V42" s="10">
        <v>0.2</v>
      </c>
      <c r="W42" s="239">
        <v>0.2</v>
      </c>
      <c r="X42" s="239">
        <v>0.2</v>
      </c>
      <c r="Y42" s="239">
        <v>0.2</v>
      </c>
      <c r="Z42" s="239">
        <v>0.2</v>
      </c>
      <c r="AB42">
        <f t="shared" si="0"/>
        <v>0</v>
      </c>
    </row>
    <row r="43" spans="1:28" x14ac:dyDescent="0.2">
      <c r="A43">
        <v>545</v>
      </c>
      <c r="B43" t="s">
        <v>287</v>
      </c>
      <c r="C43" t="s">
        <v>313</v>
      </c>
      <c r="D43">
        <v>3</v>
      </c>
      <c r="E43" t="s">
        <v>276</v>
      </c>
      <c r="F43" t="s">
        <v>16</v>
      </c>
      <c r="G43" s="11">
        <v>0.5</v>
      </c>
      <c r="H43" s="11">
        <v>0.5</v>
      </c>
      <c r="I43" s="11">
        <v>0.5</v>
      </c>
      <c r="J43" s="11">
        <v>0.5</v>
      </c>
      <c r="K43" s="12">
        <v>0.4</v>
      </c>
      <c r="L43" s="12">
        <v>0.4</v>
      </c>
      <c r="M43" s="12">
        <v>0.4</v>
      </c>
      <c r="N43" s="12">
        <v>0.4</v>
      </c>
      <c r="O43" s="233">
        <v>0.65</v>
      </c>
      <c r="P43" s="233">
        <v>0.65</v>
      </c>
      <c r="Q43" s="233">
        <v>0.65</v>
      </c>
      <c r="R43" s="233">
        <v>0.65</v>
      </c>
      <c r="S43" s="10">
        <v>0.3</v>
      </c>
      <c r="T43" s="10">
        <v>0.3</v>
      </c>
      <c r="U43" s="10">
        <v>0.3</v>
      </c>
      <c r="V43" s="10">
        <v>0.3</v>
      </c>
      <c r="W43" s="239">
        <v>0.3</v>
      </c>
      <c r="X43" s="239">
        <v>0.3</v>
      </c>
      <c r="Y43" s="239">
        <v>0.3</v>
      </c>
      <c r="Z43" s="239">
        <v>0.3</v>
      </c>
      <c r="AB43">
        <f t="shared" si="0"/>
        <v>0</v>
      </c>
    </row>
    <row r="44" spans="1:28" x14ac:dyDescent="0.2">
      <c r="A44">
        <v>544</v>
      </c>
      <c r="B44" t="s">
        <v>307</v>
      </c>
      <c r="C44" t="s">
        <v>314</v>
      </c>
      <c r="D44">
        <v>3</v>
      </c>
      <c r="E44" t="s">
        <v>276</v>
      </c>
      <c r="F44" t="s">
        <v>16</v>
      </c>
      <c r="G44" s="11">
        <v>0.5</v>
      </c>
      <c r="H44" s="11">
        <v>0.5</v>
      </c>
      <c r="I44" s="11">
        <v>0.5</v>
      </c>
      <c r="J44" s="11">
        <v>0.5</v>
      </c>
      <c r="K44" s="12">
        <v>0.5</v>
      </c>
      <c r="L44" s="12">
        <v>0.5</v>
      </c>
      <c r="M44" s="12">
        <v>0.5</v>
      </c>
      <c r="N44" s="12">
        <v>0.5</v>
      </c>
      <c r="O44" s="233">
        <v>0.5</v>
      </c>
      <c r="P44" s="233">
        <v>0.5</v>
      </c>
      <c r="Q44" s="233">
        <v>0.5</v>
      </c>
      <c r="R44" s="233">
        <v>0.5</v>
      </c>
      <c r="S44" s="10">
        <v>0.5</v>
      </c>
      <c r="T44" s="10">
        <v>0.5</v>
      </c>
      <c r="U44" s="10">
        <v>0.5</v>
      </c>
      <c r="V44" s="10">
        <v>0.5</v>
      </c>
      <c r="W44" s="269">
        <v>0</v>
      </c>
      <c r="X44" s="269">
        <v>0</v>
      </c>
      <c r="Y44" s="269">
        <v>0</v>
      </c>
      <c r="Z44" s="269">
        <v>0</v>
      </c>
      <c r="AA44" t="s">
        <v>608</v>
      </c>
      <c r="AB44">
        <f t="shared" si="0"/>
        <v>-0.5</v>
      </c>
    </row>
    <row r="45" spans="1:28" x14ac:dyDescent="0.2">
      <c r="A45">
        <v>546</v>
      </c>
      <c r="B45" t="s">
        <v>315</v>
      </c>
      <c r="C45" t="s">
        <v>24</v>
      </c>
      <c r="D45">
        <v>3</v>
      </c>
      <c r="E45" t="s">
        <v>276</v>
      </c>
      <c r="F45" t="s">
        <v>16</v>
      </c>
      <c r="G45" s="11">
        <v>0.3</v>
      </c>
      <c r="H45" s="11">
        <v>0.3</v>
      </c>
      <c r="I45" s="11">
        <v>0.3</v>
      </c>
      <c r="J45" s="11">
        <v>0.3</v>
      </c>
      <c r="K45" s="12">
        <v>0.3</v>
      </c>
      <c r="L45" s="12">
        <v>0.3</v>
      </c>
      <c r="M45" s="12">
        <v>0.3</v>
      </c>
      <c r="N45" s="12">
        <v>0.3</v>
      </c>
      <c r="O45" s="233">
        <v>0.5</v>
      </c>
      <c r="P45" s="233">
        <v>0.5</v>
      </c>
      <c r="Q45" s="233">
        <v>0.5</v>
      </c>
      <c r="R45" s="233">
        <v>0.5</v>
      </c>
      <c r="S45" s="10">
        <v>0.5</v>
      </c>
      <c r="T45" s="10">
        <v>0.5</v>
      </c>
      <c r="U45" s="10">
        <v>0.5</v>
      </c>
      <c r="V45" s="10">
        <v>0.5</v>
      </c>
      <c r="W45" s="239">
        <v>0.5</v>
      </c>
      <c r="X45" s="239">
        <v>0.5</v>
      </c>
      <c r="Y45" s="239">
        <v>0.5</v>
      </c>
      <c r="Z45" s="239">
        <v>0.5</v>
      </c>
      <c r="AB45">
        <f t="shared" si="0"/>
        <v>0</v>
      </c>
    </row>
    <row r="46" spans="1:28" x14ac:dyDescent="0.2">
      <c r="A46">
        <v>240</v>
      </c>
      <c r="B46" t="s">
        <v>316</v>
      </c>
      <c r="C46" t="s">
        <v>35</v>
      </c>
      <c r="D46">
        <v>3</v>
      </c>
      <c r="E46" t="s">
        <v>15</v>
      </c>
      <c r="F46" t="s">
        <v>16</v>
      </c>
      <c r="G46" s="11">
        <v>0.25</v>
      </c>
      <c r="H46" s="11">
        <v>0.25</v>
      </c>
      <c r="I46" s="11">
        <v>0.25</v>
      </c>
      <c r="J46" s="11">
        <v>0.25</v>
      </c>
      <c r="K46" s="12">
        <v>0.1</v>
      </c>
      <c r="L46" s="12">
        <v>0.1</v>
      </c>
      <c r="M46" s="12">
        <v>0.1</v>
      </c>
      <c r="N46" s="12">
        <v>0.1</v>
      </c>
      <c r="O46" s="233">
        <v>0.1</v>
      </c>
      <c r="P46" s="233">
        <v>0.1</v>
      </c>
      <c r="Q46" s="233">
        <v>0.1</v>
      </c>
      <c r="R46" s="233">
        <v>0.1</v>
      </c>
      <c r="S46" s="10">
        <v>0.2</v>
      </c>
      <c r="T46" s="10">
        <v>0.2</v>
      </c>
      <c r="U46" s="10">
        <v>0.2</v>
      </c>
      <c r="V46" s="10">
        <v>0.2</v>
      </c>
      <c r="W46" s="239">
        <v>0.2</v>
      </c>
      <c r="X46" s="239">
        <v>0.2</v>
      </c>
      <c r="Y46" s="239">
        <v>0.2</v>
      </c>
      <c r="Z46" s="239">
        <v>0.2</v>
      </c>
      <c r="AB46">
        <f t="shared" si="0"/>
        <v>0</v>
      </c>
    </row>
    <row r="47" spans="1:28" x14ac:dyDescent="0.2">
      <c r="A47">
        <v>246</v>
      </c>
      <c r="B47" t="s">
        <v>317</v>
      </c>
      <c r="C47" t="s">
        <v>245</v>
      </c>
      <c r="D47">
        <v>3</v>
      </c>
      <c r="E47" t="s">
        <v>15</v>
      </c>
      <c r="F47" t="s">
        <v>16</v>
      </c>
      <c r="G47" s="11">
        <v>1</v>
      </c>
      <c r="H47" s="11">
        <v>1</v>
      </c>
      <c r="I47" s="11">
        <v>1</v>
      </c>
      <c r="J47" s="11">
        <v>1</v>
      </c>
      <c r="K47" s="12">
        <v>1</v>
      </c>
      <c r="L47" s="12">
        <v>1</v>
      </c>
      <c r="M47" s="12">
        <v>1</v>
      </c>
      <c r="N47" s="12">
        <v>1</v>
      </c>
      <c r="O47" s="233">
        <v>1</v>
      </c>
      <c r="P47" s="233">
        <v>1</v>
      </c>
      <c r="Q47" s="233">
        <v>1</v>
      </c>
      <c r="R47" s="233">
        <v>1</v>
      </c>
      <c r="S47" s="10">
        <v>1</v>
      </c>
      <c r="T47" s="10">
        <v>1</v>
      </c>
      <c r="U47" s="10">
        <v>1</v>
      </c>
      <c r="V47" s="10">
        <v>1</v>
      </c>
      <c r="W47" s="239">
        <v>1</v>
      </c>
      <c r="X47" s="239">
        <v>1</v>
      </c>
      <c r="Y47" s="239">
        <v>1</v>
      </c>
      <c r="Z47" s="239">
        <v>1</v>
      </c>
      <c r="AB47">
        <f t="shared" si="0"/>
        <v>0</v>
      </c>
    </row>
    <row r="48" spans="1:28" x14ac:dyDescent="0.2">
      <c r="A48">
        <v>688</v>
      </c>
      <c r="B48" t="s">
        <v>578</v>
      </c>
      <c r="C48" t="s">
        <v>35</v>
      </c>
      <c r="D48">
        <v>3</v>
      </c>
      <c r="E48" t="s">
        <v>19</v>
      </c>
      <c r="F48" t="s">
        <v>16</v>
      </c>
      <c r="G48" s="11">
        <v>0</v>
      </c>
      <c r="H48" s="11">
        <v>0</v>
      </c>
      <c r="I48" s="11">
        <v>0</v>
      </c>
      <c r="J48" s="11">
        <v>0</v>
      </c>
      <c r="K48" s="12">
        <v>0</v>
      </c>
      <c r="L48" s="12">
        <v>0</v>
      </c>
      <c r="M48" s="12">
        <v>0</v>
      </c>
      <c r="N48" s="12">
        <v>0</v>
      </c>
      <c r="O48" s="233">
        <v>0</v>
      </c>
      <c r="P48" s="233">
        <v>0</v>
      </c>
      <c r="Q48" s="233">
        <v>0</v>
      </c>
      <c r="R48" s="233">
        <v>0</v>
      </c>
      <c r="S48" s="10">
        <v>0.2</v>
      </c>
      <c r="T48" s="10">
        <v>0.2</v>
      </c>
      <c r="U48" s="10">
        <v>0.2</v>
      </c>
      <c r="V48" s="10">
        <v>0.2</v>
      </c>
      <c r="W48" s="239">
        <v>0.2</v>
      </c>
      <c r="X48" s="239">
        <v>0.2</v>
      </c>
      <c r="Y48" s="239">
        <v>0.2</v>
      </c>
      <c r="Z48" s="239">
        <v>0.2</v>
      </c>
      <c r="AB48">
        <f t="shared" si="0"/>
        <v>0</v>
      </c>
    </row>
    <row r="49" spans="6:28" x14ac:dyDescent="0.2">
      <c r="F49" s="13" t="s">
        <v>27</v>
      </c>
      <c r="G49" s="15">
        <f t="shared" ref="G49:R49" si="1">SUM(G4:G48)</f>
        <v>22.27</v>
      </c>
      <c r="H49" s="15">
        <f t="shared" si="1"/>
        <v>22.27</v>
      </c>
      <c r="I49" s="15">
        <f t="shared" si="1"/>
        <v>21.27</v>
      </c>
      <c r="J49" s="15">
        <f t="shared" si="1"/>
        <v>21.27</v>
      </c>
      <c r="K49" s="16">
        <f t="shared" si="1"/>
        <v>20.149999999999999</v>
      </c>
      <c r="L49" s="16">
        <f t="shared" si="1"/>
        <v>20.149999999999999</v>
      </c>
      <c r="M49" s="16">
        <f t="shared" si="1"/>
        <v>20.149999999999999</v>
      </c>
      <c r="N49" s="16">
        <f t="shared" si="1"/>
        <v>20.149999999999999</v>
      </c>
      <c r="O49" s="234">
        <f t="shared" si="1"/>
        <v>18.149999999999999</v>
      </c>
      <c r="P49" s="234">
        <f t="shared" si="1"/>
        <v>18.149999999999999</v>
      </c>
      <c r="Q49" s="234">
        <f t="shared" si="1"/>
        <v>18.149999999999999</v>
      </c>
      <c r="R49" s="234">
        <f t="shared" si="1"/>
        <v>18.149999999999999</v>
      </c>
      <c r="S49" s="14">
        <f t="shared" ref="S49:Z49" si="2">SUM(S4:S48)</f>
        <v>17.45</v>
      </c>
      <c r="T49" s="14">
        <f t="shared" si="2"/>
        <v>17.45</v>
      </c>
      <c r="U49" s="14">
        <f t="shared" si="2"/>
        <v>17.45</v>
      </c>
      <c r="V49" s="14">
        <f t="shared" si="2"/>
        <v>17.45</v>
      </c>
      <c r="W49" s="240">
        <f t="shared" si="2"/>
        <v>17.649999999999999</v>
      </c>
      <c r="X49" s="240">
        <f t="shared" si="2"/>
        <v>17.849999999999998</v>
      </c>
      <c r="Y49" s="240">
        <f t="shared" si="2"/>
        <v>17.849999999999998</v>
      </c>
      <c r="Z49" s="240">
        <f t="shared" si="2"/>
        <v>17.849999999999998</v>
      </c>
      <c r="AB49" s="270">
        <f>SUM(AB4:AB48)</f>
        <v>0.4</v>
      </c>
    </row>
    <row r="50" spans="6:28" x14ac:dyDescent="0.2">
      <c r="F50" s="13" t="s">
        <v>28</v>
      </c>
      <c r="G50" s="338">
        <f>SUM(G49,H49,I49,J49)/4</f>
        <v>21.77</v>
      </c>
      <c r="H50" s="339"/>
      <c r="I50" s="339"/>
      <c r="J50" s="339"/>
      <c r="K50" s="329">
        <f>SUM(K49,L49,M49,N49)/4</f>
        <v>20.149999999999999</v>
      </c>
      <c r="L50" s="330"/>
      <c r="M50" s="330"/>
      <c r="N50" s="330"/>
      <c r="O50" s="340">
        <f>SUM(O49,P49,Q49,R49)/4</f>
        <v>18.149999999999999</v>
      </c>
      <c r="P50" s="341"/>
      <c r="Q50" s="341"/>
      <c r="R50" s="341"/>
      <c r="S50" s="331">
        <f>SUM(S49,T49,U49,V49)/4</f>
        <v>17.45</v>
      </c>
      <c r="T50" s="332"/>
      <c r="U50" s="332"/>
      <c r="V50" s="332"/>
      <c r="W50" s="349">
        <f>SUM(W49,X49,Y49,Z49)/4</f>
        <v>17.799999999999997</v>
      </c>
      <c r="X50" s="350"/>
      <c r="Y50" s="350"/>
      <c r="Z50" s="350"/>
      <c r="AB50">
        <f>V49+AB49</f>
        <v>17.849999999999998</v>
      </c>
    </row>
  </sheetData>
  <mergeCells count="16">
    <mergeCell ref="W1:Z1"/>
    <mergeCell ref="G50:J50"/>
    <mergeCell ref="K50:N50"/>
    <mergeCell ref="O50:R50"/>
    <mergeCell ref="S50:V50"/>
    <mergeCell ref="W50:Z50"/>
    <mergeCell ref="G1:J1"/>
    <mergeCell ref="K1:N1"/>
    <mergeCell ref="O1:R1"/>
    <mergeCell ref="S1:V1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A7CED-9730-5140-8FD0-DC372C56FE4E}">
  <dimension ref="A1:AF51"/>
  <sheetViews>
    <sheetView zoomScale="150" zoomScaleNormal="150" workbookViewId="0">
      <selection activeCell="N52" sqref="N52"/>
    </sheetView>
  </sheetViews>
  <sheetFormatPr baseColWidth="10" defaultColWidth="7.5" defaultRowHeight="13" customHeight="1" x14ac:dyDescent="0.2"/>
  <cols>
    <col min="1" max="1" width="5.1640625" style="99" customWidth="1"/>
    <col min="2" max="2" width="22.5" style="99" customWidth="1"/>
    <col min="3" max="3" width="4.1640625" style="99" customWidth="1"/>
    <col min="4" max="4" width="9" style="99" customWidth="1"/>
    <col min="5" max="5" width="34.5" style="99" customWidth="1"/>
    <col min="6" max="6" width="16" style="99" customWidth="1"/>
    <col min="7" max="7" width="12" style="99" customWidth="1"/>
    <col min="8" max="14" width="4.83203125" style="99" customWidth="1"/>
    <col min="15" max="15" width="3.83203125" style="99" customWidth="1"/>
    <col min="16" max="16" width="4.83203125" style="99" customWidth="1"/>
    <col min="17" max="17" width="4.33203125" style="99" customWidth="1"/>
    <col min="18" max="20" width="4.83203125" style="99" customWidth="1"/>
    <col min="21" max="21" width="4.33203125" style="99" customWidth="1"/>
    <col min="22" max="23" width="4.83203125" style="99" customWidth="1"/>
    <col min="24" max="16384" width="7.5" style="99"/>
  </cols>
  <sheetData>
    <row r="1" spans="1:24" ht="16" x14ac:dyDescent="0.2">
      <c r="A1" s="303" t="s">
        <v>525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5"/>
      <c r="V1" s="97"/>
      <c r="W1" s="98"/>
    </row>
    <row r="2" spans="1:24" ht="16" x14ac:dyDescent="0.2">
      <c r="A2" s="59"/>
      <c r="B2" s="100"/>
      <c r="C2" s="100"/>
      <c r="D2" s="101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2"/>
      <c r="R2" s="103"/>
      <c r="S2" s="103"/>
      <c r="T2" s="103"/>
      <c r="U2" s="103"/>
      <c r="V2" s="104"/>
      <c r="W2" s="100"/>
    </row>
    <row r="3" spans="1:24" ht="16" x14ac:dyDescent="0.2">
      <c r="A3" s="61"/>
      <c r="B3" s="62"/>
      <c r="C3" s="62"/>
      <c r="D3" s="105"/>
      <c r="E3" s="62"/>
      <c r="F3" s="62"/>
      <c r="G3" s="62"/>
      <c r="H3" s="62"/>
      <c r="I3" s="62"/>
      <c r="J3" s="62"/>
      <c r="K3" s="106"/>
      <c r="L3" s="107"/>
      <c r="M3" s="107"/>
      <c r="N3" s="107"/>
      <c r="O3" s="107"/>
      <c r="P3" s="100"/>
      <c r="Q3" s="100"/>
      <c r="R3" s="108"/>
      <c r="S3" s="108"/>
      <c r="T3" s="108"/>
      <c r="U3" s="108"/>
      <c r="V3" s="100"/>
      <c r="W3" s="100"/>
    </row>
    <row r="4" spans="1:24" ht="16" x14ac:dyDescent="0.2">
      <c r="A4" s="306" t="s">
        <v>502</v>
      </c>
      <c r="B4" s="306" t="s">
        <v>2</v>
      </c>
      <c r="C4" s="306" t="s">
        <v>503</v>
      </c>
      <c r="D4" s="306" t="s">
        <v>504</v>
      </c>
      <c r="E4" s="306" t="s">
        <v>505</v>
      </c>
      <c r="F4" s="52" t="s">
        <v>5</v>
      </c>
      <c r="G4" s="52" t="s">
        <v>4</v>
      </c>
      <c r="H4" s="308">
        <v>2021</v>
      </c>
      <c r="I4" s="309"/>
      <c r="J4" s="309"/>
      <c r="K4" s="310"/>
      <c r="L4" s="109"/>
      <c r="M4" s="110">
        <v>2022</v>
      </c>
      <c r="N4" s="110"/>
      <c r="O4" s="111"/>
      <c r="P4" s="112"/>
      <c r="Q4" s="113">
        <v>2023</v>
      </c>
      <c r="R4" s="113"/>
      <c r="S4" s="114"/>
      <c r="T4" s="115"/>
      <c r="U4" s="116">
        <v>2024</v>
      </c>
      <c r="V4" s="116"/>
      <c r="W4" s="117"/>
    </row>
    <row r="5" spans="1:24" ht="16" x14ac:dyDescent="0.2">
      <c r="A5" s="307"/>
      <c r="B5" s="307"/>
      <c r="C5" s="307"/>
      <c r="D5" s="307"/>
      <c r="E5" s="307"/>
      <c r="F5" s="53" t="s">
        <v>506</v>
      </c>
      <c r="G5" s="53" t="s">
        <v>507</v>
      </c>
      <c r="H5" s="118" t="s">
        <v>6</v>
      </c>
      <c r="I5" s="119" t="s">
        <v>7</v>
      </c>
      <c r="J5" s="119" t="s">
        <v>8</v>
      </c>
      <c r="K5" s="120" t="s">
        <v>9</v>
      </c>
      <c r="L5" s="118" t="s">
        <v>6</v>
      </c>
      <c r="M5" s="119" t="s">
        <v>7</v>
      </c>
      <c r="N5" s="119" t="s">
        <v>8</v>
      </c>
      <c r="O5" s="120" t="s">
        <v>9</v>
      </c>
      <c r="P5" s="118" t="s">
        <v>6</v>
      </c>
      <c r="Q5" s="119" t="s">
        <v>7</v>
      </c>
      <c r="R5" s="119" t="s">
        <v>8</v>
      </c>
      <c r="S5" s="120" t="s">
        <v>9</v>
      </c>
      <c r="T5" s="118" t="s">
        <v>6</v>
      </c>
      <c r="U5" s="119" t="s">
        <v>7</v>
      </c>
      <c r="V5" s="119" t="s">
        <v>8</v>
      </c>
      <c r="W5" s="120" t="s">
        <v>9</v>
      </c>
    </row>
    <row r="6" spans="1:24" ht="16" x14ac:dyDescent="0.2">
      <c r="A6" s="54"/>
      <c r="B6" s="55"/>
      <c r="C6" s="55"/>
      <c r="D6" s="54"/>
      <c r="E6" s="55"/>
      <c r="F6" s="56"/>
      <c r="G6" s="56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4" ht="17" x14ac:dyDescent="0.2">
      <c r="A7" s="133" t="s">
        <v>469</v>
      </c>
      <c r="B7" s="134" t="s">
        <v>30</v>
      </c>
      <c r="C7" s="135">
        <v>3</v>
      </c>
      <c r="D7" s="135">
        <v>100000</v>
      </c>
      <c r="E7" s="221" t="s">
        <v>508</v>
      </c>
      <c r="F7" s="134" t="s">
        <v>16</v>
      </c>
      <c r="G7" s="136" t="s">
        <v>19</v>
      </c>
      <c r="H7" s="137">
        <v>0.5</v>
      </c>
      <c r="I7" s="137">
        <v>0.5</v>
      </c>
      <c r="J7" s="137">
        <v>0.5</v>
      </c>
      <c r="K7" s="137">
        <v>0.5</v>
      </c>
      <c r="L7" s="137">
        <v>0.5</v>
      </c>
      <c r="M7" s="137">
        <v>0.5</v>
      </c>
      <c r="N7" s="137">
        <v>0.5</v>
      </c>
      <c r="O7" s="137">
        <v>0.5</v>
      </c>
      <c r="P7" s="138">
        <v>0.5</v>
      </c>
      <c r="Q7" s="138">
        <v>0.5</v>
      </c>
      <c r="R7" s="138">
        <v>0.5</v>
      </c>
      <c r="S7" s="138">
        <v>0.5</v>
      </c>
      <c r="T7" s="139">
        <v>0.5</v>
      </c>
      <c r="U7" s="139">
        <v>0.5</v>
      </c>
      <c r="V7" s="139">
        <v>0.5</v>
      </c>
      <c r="W7" s="139">
        <v>0.5</v>
      </c>
    </row>
    <row r="8" spans="1:24" ht="17" x14ac:dyDescent="0.2">
      <c r="A8" s="133" t="s">
        <v>469</v>
      </c>
      <c r="B8" s="140" t="s">
        <v>30</v>
      </c>
      <c r="C8" s="141">
        <v>3</v>
      </c>
      <c r="D8" s="141">
        <v>100001</v>
      </c>
      <c r="E8" s="222" t="s">
        <v>33</v>
      </c>
      <c r="F8" s="140" t="s">
        <v>16</v>
      </c>
      <c r="G8" s="140" t="s">
        <v>19</v>
      </c>
      <c r="H8" s="142">
        <v>0.1</v>
      </c>
      <c r="I8" s="142">
        <v>0.1</v>
      </c>
      <c r="J8" s="142">
        <v>0.1</v>
      </c>
      <c r="K8" s="142">
        <v>0.1</v>
      </c>
      <c r="L8" s="142">
        <v>0.1</v>
      </c>
      <c r="M8" s="142">
        <v>0.1</v>
      </c>
      <c r="N8" s="142">
        <v>0.1</v>
      </c>
      <c r="O8" s="142">
        <v>0.1</v>
      </c>
      <c r="P8" s="143">
        <v>0.1</v>
      </c>
      <c r="Q8" s="143">
        <v>0.1</v>
      </c>
      <c r="R8" s="143">
        <v>0.1</v>
      </c>
      <c r="S8" s="143">
        <v>0.1</v>
      </c>
      <c r="T8" s="144">
        <v>0.1</v>
      </c>
      <c r="U8" s="144">
        <v>0.1</v>
      </c>
      <c r="V8" s="144">
        <v>0.1</v>
      </c>
      <c r="W8" s="144">
        <v>0.1</v>
      </c>
    </row>
    <row r="9" spans="1:24" ht="17" x14ac:dyDescent="0.2">
      <c r="A9" s="133" t="s">
        <v>469</v>
      </c>
      <c r="B9" s="140" t="s">
        <v>30</v>
      </c>
      <c r="C9" s="141">
        <v>3</v>
      </c>
      <c r="D9" s="141">
        <v>100002</v>
      </c>
      <c r="E9" s="222" t="s">
        <v>177</v>
      </c>
      <c r="F9" s="140" t="s">
        <v>16</v>
      </c>
      <c r="G9" s="140" t="s">
        <v>19</v>
      </c>
      <c r="H9" s="145">
        <v>0.5</v>
      </c>
      <c r="I9" s="145">
        <v>0.5</v>
      </c>
      <c r="J9" s="145">
        <v>0.2</v>
      </c>
      <c r="K9" s="145">
        <v>0.5</v>
      </c>
      <c r="L9" s="145">
        <v>0.2</v>
      </c>
      <c r="M9" s="145">
        <v>0.2</v>
      </c>
      <c r="N9" s="145">
        <v>0.2</v>
      </c>
      <c r="O9" s="145">
        <v>0.2</v>
      </c>
      <c r="P9" s="146">
        <v>0.2</v>
      </c>
      <c r="Q9" s="146">
        <v>0.2</v>
      </c>
      <c r="R9" s="146">
        <v>0.2</v>
      </c>
      <c r="S9" s="146">
        <v>0.2</v>
      </c>
      <c r="T9" s="147">
        <v>0.2</v>
      </c>
      <c r="U9" s="147">
        <v>0.2</v>
      </c>
      <c r="V9" s="147">
        <v>0.2</v>
      </c>
      <c r="W9" s="147">
        <v>0.2</v>
      </c>
    </row>
    <row r="10" spans="1:24" ht="17" x14ac:dyDescent="0.2">
      <c r="A10" s="148" t="s">
        <v>469</v>
      </c>
      <c r="B10" s="140" t="s">
        <v>509</v>
      </c>
      <c r="C10" s="141">
        <v>3</v>
      </c>
      <c r="D10" s="149">
        <v>100003</v>
      </c>
      <c r="E10" s="222" t="s">
        <v>158</v>
      </c>
      <c r="F10" s="140" t="s">
        <v>510</v>
      </c>
      <c r="G10" s="140" t="s">
        <v>511</v>
      </c>
      <c r="H10" s="145">
        <v>0.5</v>
      </c>
      <c r="I10" s="145">
        <v>0.5</v>
      </c>
      <c r="J10" s="145">
        <v>0.3</v>
      </c>
      <c r="K10" s="145">
        <v>0.3</v>
      </c>
      <c r="L10" s="145">
        <v>0.2</v>
      </c>
      <c r="M10" s="145">
        <v>0.2</v>
      </c>
      <c r="N10" s="145">
        <v>0.2</v>
      </c>
      <c r="O10" s="145">
        <v>0.2</v>
      </c>
      <c r="P10" s="146">
        <v>0.2</v>
      </c>
      <c r="Q10" s="146">
        <v>0.2</v>
      </c>
      <c r="R10" s="146">
        <v>0.2</v>
      </c>
      <c r="S10" s="146">
        <v>0.2</v>
      </c>
      <c r="T10" s="147">
        <v>0.2</v>
      </c>
      <c r="U10" s="147">
        <v>0.2</v>
      </c>
      <c r="V10" s="147">
        <v>0.2</v>
      </c>
      <c r="W10" s="147">
        <v>0.2</v>
      </c>
    </row>
    <row r="11" spans="1:24" ht="16" x14ac:dyDescent="0.2">
      <c r="A11" s="150"/>
      <c r="B11" s="151"/>
      <c r="C11" s="152"/>
      <c r="D11" s="153"/>
      <c r="E11" s="223"/>
      <c r="F11" s="151"/>
      <c r="G11" s="151"/>
      <c r="H11" s="154"/>
      <c r="I11" s="154"/>
      <c r="J11" s="154"/>
      <c r="K11" s="154"/>
      <c r="L11" s="154"/>
      <c r="M11" s="154"/>
      <c r="N11" s="154"/>
      <c r="O11" s="154"/>
      <c r="P11" s="155"/>
      <c r="Q11" s="155"/>
      <c r="R11" s="155"/>
      <c r="S11" s="155"/>
      <c r="T11" s="156"/>
      <c r="U11" s="156"/>
      <c r="V11" s="156"/>
      <c r="W11" s="156"/>
    </row>
    <row r="12" spans="1:24" ht="16" x14ac:dyDescent="0.2">
      <c r="A12" s="157"/>
      <c r="B12" s="158"/>
      <c r="C12" s="159"/>
      <c r="D12" s="159"/>
      <c r="E12" s="224"/>
      <c r="F12" s="158"/>
      <c r="G12" s="158"/>
      <c r="H12" s="160"/>
      <c r="I12" s="160"/>
      <c r="J12" s="160"/>
      <c r="K12" s="160"/>
      <c r="L12" s="160"/>
      <c r="M12" s="160"/>
      <c r="N12" s="160"/>
      <c r="O12" s="160"/>
      <c r="P12" s="161"/>
      <c r="Q12" s="161"/>
      <c r="R12" s="161"/>
      <c r="S12" s="161"/>
      <c r="T12" s="162"/>
      <c r="U12" s="162"/>
      <c r="V12" s="162"/>
      <c r="W12" s="162"/>
    </row>
    <row r="13" spans="1:24" ht="17" x14ac:dyDescent="0.2">
      <c r="A13" s="133" t="s">
        <v>469</v>
      </c>
      <c r="B13" s="163" t="s">
        <v>88</v>
      </c>
      <c r="C13" s="164">
        <v>3</v>
      </c>
      <c r="D13" s="165">
        <v>100004</v>
      </c>
      <c r="E13" s="225" t="s">
        <v>87</v>
      </c>
      <c r="F13" s="163" t="s">
        <v>37</v>
      </c>
      <c r="G13" s="166" t="s">
        <v>19</v>
      </c>
      <c r="H13" s="167">
        <v>1</v>
      </c>
      <c r="I13" s="167">
        <v>1</v>
      </c>
      <c r="J13" s="167">
        <v>1</v>
      </c>
      <c r="K13" s="167">
        <v>1</v>
      </c>
      <c r="L13" s="167">
        <v>1</v>
      </c>
      <c r="M13" s="167">
        <v>1</v>
      </c>
      <c r="N13" s="167">
        <v>1</v>
      </c>
      <c r="O13" s="167">
        <v>1</v>
      </c>
      <c r="P13" s="168">
        <v>1</v>
      </c>
      <c r="Q13" s="168">
        <v>1</v>
      </c>
      <c r="R13" s="168">
        <v>1</v>
      </c>
      <c r="S13" s="168">
        <v>1</v>
      </c>
      <c r="T13" s="169">
        <v>1</v>
      </c>
      <c r="U13" s="169">
        <v>1</v>
      </c>
      <c r="V13" s="169">
        <v>1</v>
      </c>
      <c r="W13" s="169">
        <v>1</v>
      </c>
    </row>
    <row r="14" spans="1:24" ht="17" x14ac:dyDescent="0.2">
      <c r="A14" s="133" t="s">
        <v>469</v>
      </c>
      <c r="B14" s="140" t="s">
        <v>88</v>
      </c>
      <c r="C14" s="170">
        <v>3</v>
      </c>
      <c r="D14" s="170">
        <v>100009</v>
      </c>
      <c r="E14" s="222" t="s">
        <v>141</v>
      </c>
      <c r="F14" s="140" t="s">
        <v>512</v>
      </c>
      <c r="G14" s="140" t="s">
        <v>513</v>
      </c>
      <c r="H14" s="171">
        <v>1</v>
      </c>
      <c r="I14" s="172">
        <v>1</v>
      </c>
      <c r="J14" s="172">
        <v>1</v>
      </c>
      <c r="K14" s="173">
        <v>1</v>
      </c>
      <c r="L14" s="171">
        <v>0.5</v>
      </c>
      <c r="M14" s="172">
        <v>0.5</v>
      </c>
      <c r="N14" s="172">
        <v>0.5</v>
      </c>
      <c r="O14" s="173">
        <v>0.5</v>
      </c>
      <c r="P14" s="174">
        <v>0.5</v>
      </c>
      <c r="Q14" s="175">
        <v>0.5</v>
      </c>
      <c r="R14" s="175">
        <v>0.5</v>
      </c>
      <c r="S14" s="176">
        <v>0.5</v>
      </c>
      <c r="T14" s="177">
        <v>0.5</v>
      </c>
      <c r="U14" s="178">
        <v>0.5</v>
      </c>
      <c r="V14" s="178">
        <v>0.5</v>
      </c>
      <c r="W14" s="179">
        <v>0.5</v>
      </c>
      <c r="X14" s="219" t="s">
        <v>527</v>
      </c>
    </row>
    <row r="15" spans="1:24" ht="17" x14ac:dyDescent="0.2">
      <c r="A15" s="133" t="s">
        <v>469</v>
      </c>
      <c r="B15" s="140" t="s">
        <v>88</v>
      </c>
      <c r="C15" s="170">
        <v>3</v>
      </c>
      <c r="D15" s="170">
        <v>100010</v>
      </c>
      <c r="E15" s="222" t="s">
        <v>43</v>
      </c>
      <c r="F15" s="140" t="s">
        <v>512</v>
      </c>
      <c r="G15" s="140" t="s">
        <v>19</v>
      </c>
      <c r="H15" s="171">
        <v>1</v>
      </c>
      <c r="I15" s="172">
        <v>1</v>
      </c>
      <c r="J15" s="172">
        <v>1</v>
      </c>
      <c r="K15" s="173">
        <v>1</v>
      </c>
      <c r="L15" s="145">
        <v>0.5</v>
      </c>
      <c r="M15" s="145">
        <v>0.5</v>
      </c>
      <c r="N15" s="145">
        <v>0.5</v>
      </c>
      <c r="O15" s="145">
        <v>0.5</v>
      </c>
      <c r="P15" s="146">
        <v>1</v>
      </c>
      <c r="Q15" s="146">
        <v>1</v>
      </c>
      <c r="R15" s="146">
        <v>1</v>
      </c>
      <c r="S15" s="146">
        <v>1</v>
      </c>
      <c r="T15" s="147">
        <v>0.5</v>
      </c>
      <c r="U15" s="147">
        <v>0.5</v>
      </c>
      <c r="V15" s="147">
        <v>0.5</v>
      </c>
      <c r="W15" s="147">
        <v>0.5</v>
      </c>
      <c r="X15" s="229" t="s">
        <v>532</v>
      </c>
    </row>
    <row r="16" spans="1:24" ht="17" x14ac:dyDescent="0.2">
      <c r="A16" s="133" t="s">
        <v>469</v>
      </c>
      <c r="B16" s="140" t="s">
        <v>88</v>
      </c>
      <c r="C16" s="170">
        <v>3</v>
      </c>
      <c r="D16" s="170">
        <v>100011</v>
      </c>
      <c r="E16" s="222" t="s">
        <v>514</v>
      </c>
      <c r="F16" s="140" t="s">
        <v>512</v>
      </c>
      <c r="G16" s="140" t="s">
        <v>513</v>
      </c>
      <c r="H16" s="171">
        <v>1</v>
      </c>
      <c r="I16" s="172">
        <v>1</v>
      </c>
      <c r="J16" s="172">
        <v>1</v>
      </c>
      <c r="K16" s="173">
        <v>1</v>
      </c>
      <c r="L16" s="145">
        <v>0.5</v>
      </c>
      <c r="M16" s="145">
        <v>0.5</v>
      </c>
      <c r="N16" s="145">
        <v>0.5</v>
      </c>
      <c r="O16" s="145">
        <v>0.5</v>
      </c>
      <c r="P16" s="146">
        <v>0.5</v>
      </c>
      <c r="Q16" s="146">
        <v>0.5</v>
      </c>
      <c r="R16" s="146">
        <v>0.5</v>
      </c>
      <c r="S16" s="146">
        <v>0.5</v>
      </c>
      <c r="T16" s="147">
        <v>0.5</v>
      </c>
      <c r="U16" s="147">
        <v>0.5</v>
      </c>
      <c r="V16" s="147">
        <v>0.5</v>
      </c>
      <c r="W16" s="147">
        <v>0.5</v>
      </c>
    </row>
    <row r="17" spans="1:24" ht="17" x14ac:dyDescent="0.2">
      <c r="A17" s="148" t="s">
        <v>469</v>
      </c>
      <c r="B17" s="140" t="s">
        <v>88</v>
      </c>
      <c r="C17" s="170">
        <v>3</v>
      </c>
      <c r="D17" s="170">
        <v>100013</v>
      </c>
      <c r="E17" s="222" t="s">
        <v>147</v>
      </c>
      <c r="F17" s="140" t="s">
        <v>16</v>
      </c>
      <c r="G17" s="140" t="s">
        <v>19</v>
      </c>
      <c r="H17" s="171">
        <v>0.5</v>
      </c>
      <c r="I17" s="172">
        <v>0.5</v>
      </c>
      <c r="J17" s="172">
        <v>0.5</v>
      </c>
      <c r="K17" s="173">
        <v>0.5</v>
      </c>
      <c r="L17" s="171">
        <v>1.5</v>
      </c>
      <c r="M17" s="172">
        <v>0.5</v>
      </c>
      <c r="N17" s="172">
        <v>0.5</v>
      </c>
      <c r="O17" s="173">
        <v>0.5</v>
      </c>
      <c r="P17" s="174">
        <v>0.5</v>
      </c>
      <c r="Q17" s="175">
        <v>0.5</v>
      </c>
      <c r="R17" s="175">
        <v>0.5</v>
      </c>
      <c r="S17" s="176">
        <v>0.5</v>
      </c>
      <c r="T17" s="177">
        <v>0.5</v>
      </c>
      <c r="U17" s="178">
        <v>0.5</v>
      </c>
      <c r="V17" s="178">
        <v>0.5</v>
      </c>
      <c r="W17" s="179">
        <v>0.5</v>
      </c>
      <c r="X17" s="219" t="s">
        <v>528</v>
      </c>
    </row>
    <row r="18" spans="1:24" ht="17" x14ac:dyDescent="0.2">
      <c r="A18" s="148" t="s">
        <v>469</v>
      </c>
      <c r="B18" s="140" t="s">
        <v>88</v>
      </c>
      <c r="C18" s="170">
        <v>3</v>
      </c>
      <c r="D18" s="170"/>
      <c r="E18" s="226" t="s">
        <v>515</v>
      </c>
      <c r="F18" s="210" t="s">
        <v>37</v>
      </c>
      <c r="G18" s="210" t="s">
        <v>19</v>
      </c>
      <c r="H18" s="211">
        <v>0</v>
      </c>
      <c r="I18" s="212">
        <v>0</v>
      </c>
      <c r="J18" s="212">
        <v>0</v>
      </c>
      <c r="K18" s="213">
        <v>0</v>
      </c>
      <c r="L18" s="211">
        <v>0</v>
      </c>
      <c r="M18" s="212">
        <v>0</v>
      </c>
      <c r="N18" s="212">
        <v>0</v>
      </c>
      <c r="O18" s="213">
        <v>0</v>
      </c>
      <c r="P18" s="214">
        <v>0</v>
      </c>
      <c r="Q18" s="155">
        <v>0</v>
      </c>
      <c r="R18" s="155">
        <v>0</v>
      </c>
      <c r="S18" s="215">
        <v>0</v>
      </c>
      <c r="T18" s="217">
        <v>0.4</v>
      </c>
      <c r="U18" s="216">
        <v>0</v>
      </c>
      <c r="V18" s="216">
        <v>0</v>
      </c>
      <c r="W18" s="218">
        <v>0.4</v>
      </c>
    </row>
    <row r="19" spans="1:24" ht="16" x14ac:dyDescent="0.2">
      <c r="A19" s="150"/>
      <c r="B19" s="151"/>
      <c r="C19" s="180"/>
      <c r="D19" s="180"/>
      <c r="E19" s="223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75"/>
      <c r="Q19" s="175"/>
      <c r="R19" s="175"/>
      <c r="S19" s="175"/>
      <c r="T19" s="178"/>
      <c r="U19" s="178"/>
      <c r="V19" s="178"/>
      <c r="W19" s="178"/>
    </row>
    <row r="20" spans="1:24" ht="16" x14ac:dyDescent="0.2">
      <c r="A20" s="181"/>
      <c r="B20" s="181"/>
      <c r="C20" s="181"/>
      <c r="D20" s="181"/>
      <c r="E20" s="227"/>
      <c r="F20" s="181"/>
      <c r="G20" s="181"/>
      <c r="H20" s="182"/>
      <c r="I20" s="182"/>
      <c r="J20" s="182"/>
      <c r="K20" s="182"/>
      <c r="L20" s="182"/>
      <c r="M20" s="182"/>
      <c r="N20" s="182"/>
      <c r="O20" s="182"/>
      <c r="P20" s="183"/>
      <c r="Q20" s="183"/>
      <c r="R20" s="183"/>
      <c r="S20" s="183"/>
      <c r="T20" s="184"/>
      <c r="U20" s="184"/>
      <c r="V20" s="184"/>
      <c r="W20" s="184"/>
    </row>
    <row r="21" spans="1:24" ht="34" x14ac:dyDescent="0.2">
      <c r="A21" s="133" t="s">
        <v>469</v>
      </c>
      <c r="B21" s="134" t="s">
        <v>80</v>
      </c>
      <c r="C21" s="185">
        <v>3</v>
      </c>
      <c r="D21" s="186" t="s">
        <v>516</v>
      </c>
      <c r="E21" s="221" t="s">
        <v>149</v>
      </c>
      <c r="F21" s="134" t="s">
        <v>16</v>
      </c>
      <c r="G21" s="134" t="s">
        <v>19</v>
      </c>
      <c r="H21" s="187">
        <v>0.5</v>
      </c>
      <c r="I21" s="187">
        <v>0.5</v>
      </c>
      <c r="J21" s="187">
        <v>0.5</v>
      </c>
      <c r="K21" s="187">
        <v>0.5</v>
      </c>
      <c r="L21" s="187">
        <v>0.5</v>
      </c>
      <c r="M21" s="187">
        <v>0.5</v>
      </c>
      <c r="N21" s="187">
        <v>0.5</v>
      </c>
      <c r="O21" s="187">
        <v>0.5</v>
      </c>
      <c r="P21" s="188">
        <v>0.5</v>
      </c>
      <c r="Q21" s="188">
        <v>0.5</v>
      </c>
      <c r="R21" s="188">
        <v>0.5</v>
      </c>
      <c r="S21" s="188">
        <v>0.5</v>
      </c>
      <c r="T21" s="189">
        <v>0.5</v>
      </c>
      <c r="U21" s="189">
        <v>0.5</v>
      </c>
      <c r="V21" s="189">
        <v>0.5</v>
      </c>
      <c r="W21" s="189">
        <v>0.5</v>
      </c>
    </row>
    <row r="22" spans="1:24" ht="32" x14ac:dyDescent="0.2">
      <c r="A22" s="133" t="s">
        <v>469</v>
      </c>
      <c r="B22" s="140" t="s">
        <v>80</v>
      </c>
      <c r="C22" s="170">
        <v>3</v>
      </c>
      <c r="D22" s="190" t="s">
        <v>516</v>
      </c>
      <c r="E22" s="222" t="s">
        <v>159</v>
      </c>
      <c r="F22" s="140" t="s">
        <v>16</v>
      </c>
      <c r="G22" s="140" t="s">
        <v>19</v>
      </c>
      <c r="H22" s="171">
        <v>0.1</v>
      </c>
      <c r="I22" s="172">
        <v>0.1</v>
      </c>
      <c r="J22" s="172">
        <v>0.1</v>
      </c>
      <c r="K22" s="172">
        <v>0.1</v>
      </c>
      <c r="L22" s="172">
        <v>0.1</v>
      </c>
      <c r="M22" s="172">
        <v>0.1</v>
      </c>
      <c r="N22" s="172">
        <v>0.1</v>
      </c>
      <c r="O22" s="172">
        <v>0.1</v>
      </c>
      <c r="P22" s="175">
        <v>0.1</v>
      </c>
      <c r="Q22" s="175">
        <v>0.1</v>
      </c>
      <c r="R22" s="175">
        <v>0.1</v>
      </c>
      <c r="S22" s="175">
        <v>0.1</v>
      </c>
      <c r="T22" s="178">
        <v>0.1</v>
      </c>
      <c r="U22" s="178">
        <v>0.1</v>
      </c>
      <c r="V22" s="178">
        <v>0.1</v>
      </c>
      <c r="W22" s="178">
        <v>0.1</v>
      </c>
    </row>
    <row r="23" spans="1:24" ht="32" x14ac:dyDescent="0.2">
      <c r="A23" s="133" t="s">
        <v>469</v>
      </c>
      <c r="B23" s="140" t="s">
        <v>80</v>
      </c>
      <c r="C23" s="170">
        <v>3</v>
      </c>
      <c r="D23" s="190" t="s">
        <v>516</v>
      </c>
      <c r="E23" s="222" t="s">
        <v>106</v>
      </c>
      <c r="F23" s="140" t="s">
        <v>16</v>
      </c>
      <c r="G23" s="140" t="s">
        <v>19</v>
      </c>
      <c r="H23" s="145">
        <v>0.5</v>
      </c>
      <c r="I23" s="145">
        <v>0.5</v>
      </c>
      <c r="J23" s="145">
        <v>0.5</v>
      </c>
      <c r="K23" s="145">
        <v>0.5</v>
      </c>
      <c r="L23" s="145">
        <v>0.5</v>
      </c>
      <c r="M23" s="145">
        <v>0.5</v>
      </c>
      <c r="N23" s="145">
        <v>0.5</v>
      </c>
      <c r="O23" s="145">
        <v>0.5</v>
      </c>
      <c r="P23" s="146">
        <v>0.5</v>
      </c>
      <c r="Q23" s="146">
        <v>0.5</v>
      </c>
      <c r="R23" s="146">
        <v>0.5</v>
      </c>
      <c r="S23" s="146">
        <v>0.5</v>
      </c>
      <c r="T23" s="147">
        <v>0.5</v>
      </c>
      <c r="U23" s="147">
        <v>0.5</v>
      </c>
      <c r="V23" s="147">
        <v>0.5</v>
      </c>
      <c r="W23" s="147">
        <v>0.5</v>
      </c>
    </row>
    <row r="24" spans="1:24" ht="32" x14ac:dyDescent="0.2">
      <c r="A24" s="133" t="s">
        <v>469</v>
      </c>
      <c r="B24" s="140" t="s">
        <v>80</v>
      </c>
      <c r="C24" s="170">
        <v>3</v>
      </c>
      <c r="D24" s="190" t="s">
        <v>516</v>
      </c>
      <c r="E24" s="222" t="s">
        <v>517</v>
      </c>
      <c r="F24" s="140" t="s">
        <v>16</v>
      </c>
      <c r="G24" s="140" t="s">
        <v>19</v>
      </c>
      <c r="H24" s="171">
        <v>0.1</v>
      </c>
      <c r="I24" s="172">
        <v>0.1</v>
      </c>
      <c r="J24" s="172">
        <v>0.1</v>
      </c>
      <c r="K24" s="172">
        <v>0.1</v>
      </c>
      <c r="L24" s="172">
        <v>0.1</v>
      </c>
      <c r="M24" s="172">
        <v>0.1</v>
      </c>
      <c r="N24" s="172">
        <v>0.1</v>
      </c>
      <c r="O24" s="172">
        <v>0.1</v>
      </c>
      <c r="P24" s="175">
        <v>0.1</v>
      </c>
      <c r="Q24" s="175">
        <v>0.1</v>
      </c>
      <c r="R24" s="175">
        <v>0.1</v>
      </c>
      <c r="S24" s="175">
        <v>0.1</v>
      </c>
      <c r="T24" s="178">
        <v>0.1</v>
      </c>
      <c r="U24" s="178">
        <v>0.1</v>
      </c>
      <c r="V24" s="178">
        <v>0.1</v>
      </c>
      <c r="W24" s="178">
        <v>0.1</v>
      </c>
    </row>
    <row r="25" spans="1:24" ht="32" x14ac:dyDescent="0.2">
      <c r="A25" s="133" t="s">
        <v>469</v>
      </c>
      <c r="B25" s="140" t="s">
        <v>80</v>
      </c>
      <c r="C25" s="170">
        <v>3</v>
      </c>
      <c r="D25" s="190" t="s">
        <v>516</v>
      </c>
      <c r="E25" s="222" t="s">
        <v>152</v>
      </c>
      <c r="F25" s="140" t="s">
        <v>16</v>
      </c>
      <c r="G25" s="140" t="s">
        <v>19</v>
      </c>
      <c r="H25" s="171">
        <v>0.1</v>
      </c>
      <c r="I25" s="172">
        <v>0.1</v>
      </c>
      <c r="J25" s="172">
        <v>0.1</v>
      </c>
      <c r="K25" s="172">
        <v>0.1</v>
      </c>
      <c r="L25" s="172">
        <v>0.1</v>
      </c>
      <c r="M25" s="172">
        <v>0.1</v>
      </c>
      <c r="N25" s="172">
        <v>0.1</v>
      </c>
      <c r="O25" s="172">
        <v>0.1</v>
      </c>
      <c r="P25" s="175">
        <v>0.1</v>
      </c>
      <c r="Q25" s="175">
        <v>0.1</v>
      </c>
      <c r="R25" s="175">
        <v>0.1</v>
      </c>
      <c r="S25" s="175">
        <v>0.1</v>
      </c>
      <c r="T25" s="178">
        <v>0.1</v>
      </c>
      <c r="U25" s="178">
        <v>0.1</v>
      </c>
      <c r="V25" s="178">
        <v>0.1</v>
      </c>
      <c r="W25" s="178">
        <v>0.1</v>
      </c>
      <c r="X25" s="219" t="s">
        <v>529</v>
      </c>
    </row>
    <row r="26" spans="1:24" ht="34" x14ac:dyDescent="0.2">
      <c r="A26" s="133" t="s">
        <v>469</v>
      </c>
      <c r="B26" s="140" t="s">
        <v>80</v>
      </c>
      <c r="C26" s="170">
        <v>3</v>
      </c>
      <c r="D26" s="190" t="s">
        <v>516</v>
      </c>
      <c r="E26" s="222" t="s">
        <v>153</v>
      </c>
      <c r="F26" s="140" t="s">
        <v>16</v>
      </c>
      <c r="G26" s="140" t="s">
        <v>19</v>
      </c>
      <c r="H26" s="171">
        <v>0.2</v>
      </c>
      <c r="I26" s="172">
        <v>0.2</v>
      </c>
      <c r="J26" s="172">
        <v>0.2</v>
      </c>
      <c r="K26" s="172">
        <v>0.2</v>
      </c>
      <c r="L26" s="172">
        <v>0.2</v>
      </c>
      <c r="M26" s="172">
        <v>0.2</v>
      </c>
      <c r="N26" s="172">
        <v>0.2</v>
      </c>
      <c r="O26" s="172">
        <v>0.2</v>
      </c>
      <c r="P26" s="175">
        <v>0.2</v>
      </c>
      <c r="Q26" s="175">
        <v>0.2</v>
      </c>
      <c r="R26" s="175">
        <v>0.2</v>
      </c>
      <c r="S26" s="175">
        <v>0.2</v>
      </c>
      <c r="T26" s="178">
        <v>0.2</v>
      </c>
      <c r="U26" s="178">
        <v>0.2</v>
      </c>
      <c r="V26" s="178">
        <v>0.2</v>
      </c>
      <c r="W26" s="178">
        <v>0.2</v>
      </c>
    </row>
    <row r="27" spans="1:24" ht="32" x14ac:dyDescent="0.2">
      <c r="A27" s="148" t="s">
        <v>469</v>
      </c>
      <c r="B27" s="191" t="s">
        <v>80</v>
      </c>
      <c r="C27" s="192">
        <v>3</v>
      </c>
      <c r="D27" s="193" t="s">
        <v>516</v>
      </c>
      <c r="E27" s="228" t="s">
        <v>518</v>
      </c>
      <c r="F27" s="191" t="s">
        <v>16</v>
      </c>
      <c r="G27" s="191" t="s">
        <v>19</v>
      </c>
      <c r="H27" s="194">
        <v>0.5</v>
      </c>
      <c r="I27" s="195">
        <v>0.5</v>
      </c>
      <c r="J27" s="195">
        <v>0.5</v>
      </c>
      <c r="K27" s="195">
        <v>0.5</v>
      </c>
      <c r="L27" s="195">
        <v>0.5</v>
      </c>
      <c r="M27" s="195">
        <v>0.5</v>
      </c>
      <c r="N27" s="195">
        <v>0.5</v>
      </c>
      <c r="O27" s="195">
        <v>0.5</v>
      </c>
      <c r="P27" s="196">
        <v>0.5</v>
      </c>
      <c r="Q27" s="196">
        <v>0.5</v>
      </c>
      <c r="R27" s="196">
        <v>0.5</v>
      </c>
      <c r="S27" s="196">
        <v>0.5</v>
      </c>
      <c r="T27" s="197">
        <v>0.5</v>
      </c>
      <c r="U27" s="197">
        <v>0.5</v>
      </c>
      <c r="V27" s="197">
        <v>0.5</v>
      </c>
      <c r="W27" s="197">
        <v>0.5</v>
      </c>
      <c r="X27" s="219" t="s">
        <v>529</v>
      </c>
    </row>
    <row r="28" spans="1:24" ht="16" x14ac:dyDescent="0.2">
      <c r="A28" s="59"/>
      <c r="B28" s="68"/>
      <c r="C28" s="69"/>
      <c r="D28" s="69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1:24" ht="16" x14ac:dyDescent="0.2">
      <c r="A29" s="61"/>
      <c r="B29" s="60"/>
      <c r="C29" s="65"/>
      <c r="D29" s="65"/>
      <c r="E29" s="60"/>
      <c r="F29" s="60"/>
      <c r="G29" s="60"/>
      <c r="H29" s="70"/>
      <c r="I29" s="70"/>
      <c r="J29" s="70"/>
      <c r="K29" s="70"/>
      <c r="L29" s="70"/>
      <c r="M29" s="70"/>
      <c r="N29" s="70"/>
      <c r="O29" s="70"/>
      <c r="P29" s="60"/>
      <c r="Q29" s="60"/>
      <c r="R29" s="60"/>
      <c r="S29" s="60"/>
      <c r="T29" s="60"/>
      <c r="U29" s="60"/>
      <c r="V29" s="60"/>
      <c r="W29" s="60"/>
    </row>
    <row r="30" spans="1:24" ht="16" x14ac:dyDescent="0.2">
      <c r="A30" s="58" t="s">
        <v>469</v>
      </c>
      <c r="B30" s="66" t="s">
        <v>156</v>
      </c>
      <c r="C30" s="67">
        <v>3</v>
      </c>
      <c r="D30" s="53" t="s">
        <v>516</v>
      </c>
      <c r="E30" s="66" t="s">
        <v>155</v>
      </c>
      <c r="F30" s="66" t="s">
        <v>37</v>
      </c>
      <c r="G30" s="66" t="s">
        <v>507</v>
      </c>
      <c r="H30" s="121">
        <v>1.5</v>
      </c>
      <c r="I30" s="122">
        <v>0.2</v>
      </c>
      <c r="J30" s="122">
        <v>0.2</v>
      </c>
      <c r="K30" s="123">
        <v>0.3</v>
      </c>
      <c r="L30" s="124"/>
      <c r="M30" s="125"/>
      <c r="N30" s="125"/>
      <c r="O30" s="126"/>
      <c r="P30" s="127"/>
      <c r="Q30" s="71"/>
      <c r="R30" s="71"/>
      <c r="S30" s="72"/>
      <c r="T30" s="127"/>
      <c r="U30" s="71"/>
      <c r="V30" s="71"/>
      <c r="W30" s="72"/>
    </row>
    <row r="31" spans="1:24" ht="16" x14ac:dyDescent="0.2">
      <c r="A31" s="73"/>
      <c r="B31" s="74"/>
      <c r="C31" s="75"/>
      <c r="D31" s="75"/>
      <c r="E31" s="74"/>
      <c r="F31" s="74"/>
      <c r="G31" s="76"/>
      <c r="H31" s="77"/>
      <c r="I31" s="77"/>
      <c r="J31" s="77"/>
      <c r="K31" s="78"/>
      <c r="L31" s="79"/>
      <c r="M31" s="79"/>
      <c r="N31" s="79"/>
      <c r="O31" s="79"/>
      <c r="P31" s="128"/>
      <c r="Q31" s="80"/>
      <c r="R31" s="60"/>
      <c r="S31" s="60"/>
      <c r="T31" s="128"/>
      <c r="U31" s="80"/>
      <c r="V31" s="60"/>
      <c r="W31" s="60"/>
    </row>
    <row r="32" spans="1:24" ht="16" x14ac:dyDescent="0.2">
      <c r="A32" s="73"/>
      <c r="B32" s="79"/>
      <c r="C32" s="81"/>
      <c r="D32" s="81"/>
      <c r="E32" s="79"/>
      <c r="F32" s="79"/>
      <c r="G32" s="82"/>
      <c r="H32" s="83"/>
      <c r="I32" s="83"/>
      <c r="J32" s="83"/>
      <c r="K32" s="84"/>
      <c r="L32" s="79"/>
      <c r="M32" s="79"/>
      <c r="N32" s="79"/>
      <c r="O32" s="79"/>
      <c r="P32" s="129"/>
      <c r="Q32" s="80"/>
      <c r="R32" s="60"/>
      <c r="S32" s="60"/>
      <c r="T32" s="129"/>
      <c r="U32" s="80"/>
      <c r="V32" s="60"/>
      <c r="W32" s="60"/>
    </row>
    <row r="33" spans="1:32" ht="16" x14ac:dyDescent="0.2">
      <c r="A33" s="73"/>
      <c r="B33" s="79"/>
      <c r="C33" s="81"/>
      <c r="D33" s="81"/>
      <c r="E33" s="79"/>
      <c r="F33" s="79"/>
      <c r="G33" s="82"/>
      <c r="H33" s="83"/>
      <c r="I33" s="83"/>
      <c r="J33" s="83"/>
      <c r="K33" s="84"/>
      <c r="L33" s="79"/>
      <c r="M33" s="79"/>
      <c r="N33" s="79"/>
      <c r="O33" s="79"/>
      <c r="P33" s="129"/>
      <c r="Q33" s="80"/>
      <c r="R33" s="60"/>
      <c r="S33" s="60"/>
      <c r="T33" s="129"/>
      <c r="U33" s="80"/>
      <c r="V33" s="60"/>
      <c r="W33" s="60"/>
    </row>
    <row r="34" spans="1:32" ht="16" x14ac:dyDescent="0.2">
      <c r="A34" s="73"/>
      <c r="B34" s="79"/>
      <c r="C34" s="81"/>
      <c r="D34" s="81"/>
      <c r="E34" s="79"/>
      <c r="F34" s="79"/>
      <c r="G34" s="82"/>
      <c r="H34" s="83"/>
      <c r="I34" s="83"/>
      <c r="J34" s="83"/>
      <c r="K34" s="84"/>
      <c r="L34" s="79"/>
      <c r="M34" s="79"/>
      <c r="N34" s="79"/>
      <c r="O34" s="79"/>
      <c r="P34" s="129"/>
      <c r="Q34" s="80"/>
      <c r="R34" s="60"/>
      <c r="S34" s="60"/>
      <c r="T34" s="129"/>
      <c r="U34" s="80"/>
      <c r="V34" s="60"/>
      <c r="W34" s="60"/>
    </row>
    <row r="35" spans="1:32" ht="16" x14ac:dyDescent="0.2">
      <c r="A35" s="73"/>
      <c r="B35" s="79"/>
      <c r="C35" s="81"/>
      <c r="D35" s="81"/>
      <c r="E35" s="79"/>
      <c r="F35" s="79"/>
      <c r="G35" s="82"/>
      <c r="H35" s="83"/>
      <c r="I35" s="83"/>
      <c r="J35" s="83"/>
      <c r="K35" s="84"/>
      <c r="L35" s="79"/>
      <c r="M35" s="79"/>
      <c r="N35" s="79"/>
      <c r="O35" s="79"/>
      <c r="P35" s="129"/>
      <c r="Q35" s="80"/>
      <c r="R35" s="60"/>
      <c r="S35" s="60"/>
      <c r="T35" s="129"/>
      <c r="U35" s="80"/>
      <c r="V35" s="60"/>
      <c r="W35" s="60"/>
    </row>
    <row r="36" spans="1:32" ht="16" x14ac:dyDescent="0.2">
      <c r="A36" s="73"/>
      <c r="B36" s="79"/>
      <c r="C36" s="81"/>
      <c r="D36" s="81"/>
      <c r="E36" s="79"/>
      <c r="F36" s="79"/>
      <c r="G36" s="82"/>
      <c r="H36" s="83"/>
      <c r="I36" s="83"/>
      <c r="J36" s="83"/>
      <c r="K36" s="84"/>
      <c r="L36" s="79"/>
      <c r="M36" s="79"/>
      <c r="N36" s="79"/>
      <c r="O36" s="79"/>
      <c r="P36" s="129"/>
      <c r="Q36" s="80"/>
      <c r="R36" s="60"/>
      <c r="S36" s="60"/>
      <c r="T36" s="129"/>
      <c r="U36" s="80"/>
      <c r="V36" s="60"/>
      <c r="W36" s="60"/>
    </row>
    <row r="37" spans="1:32" ht="16" x14ac:dyDescent="0.2">
      <c r="A37" s="73"/>
      <c r="B37" s="79"/>
      <c r="C37" s="81"/>
      <c r="D37" s="81"/>
      <c r="E37" s="79"/>
      <c r="F37" s="79"/>
      <c r="G37" s="82"/>
      <c r="H37" s="83"/>
      <c r="I37" s="83"/>
      <c r="J37" s="83"/>
      <c r="K37" s="84"/>
      <c r="L37" s="79"/>
      <c r="M37" s="79"/>
      <c r="N37" s="79"/>
      <c r="O37" s="79"/>
      <c r="P37" s="129"/>
      <c r="Q37" s="80"/>
      <c r="R37" s="60"/>
      <c r="S37" s="60"/>
      <c r="T37" s="129"/>
      <c r="U37" s="80"/>
      <c r="V37" s="60"/>
      <c r="W37" s="60"/>
    </row>
    <row r="38" spans="1:32" ht="16" x14ac:dyDescent="0.2">
      <c r="A38" s="73"/>
      <c r="B38" s="79"/>
      <c r="C38" s="81"/>
      <c r="D38" s="81"/>
      <c r="E38" s="79"/>
      <c r="F38" s="79"/>
      <c r="G38" s="82"/>
      <c r="H38" s="83"/>
      <c r="I38" s="83"/>
      <c r="J38" s="83"/>
      <c r="K38" s="84"/>
      <c r="L38" s="79"/>
      <c r="M38" s="79"/>
      <c r="N38" s="79"/>
      <c r="O38" s="79"/>
      <c r="P38" s="129"/>
      <c r="Q38" s="80"/>
      <c r="R38" s="60"/>
      <c r="S38" s="60"/>
      <c r="T38" s="129"/>
      <c r="U38" s="80"/>
      <c r="V38" s="60"/>
      <c r="W38" s="60"/>
    </row>
    <row r="39" spans="1:32" ht="16" x14ac:dyDescent="0.2">
      <c r="A39" s="73"/>
      <c r="B39" s="79"/>
      <c r="C39" s="81"/>
      <c r="D39" s="81"/>
      <c r="E39" s="79"/>
      <c r="F39" s="79"/>
      <c r="G39" s="82"/>
      <c r="H39" s="83"/>
      <c r="I39" s="83"/>
      <c r="J39" s="83"/>
      <c r="K39" s="84"/>
      <c r="L39" s="79"/>
      <c r="M39" s="79"/>
      <c r="N39" s="79"/>
      <c r="O39" s="79"/>
      <c r="P39" s="129"/>
      <c r="Q39" s="80"/>
      <c r="R39" s="60"/>
      <c r="S39" s="60"/>
      <c r="T39" s="129"/>
      <c r="U39" s="80"/>
      <c r="V39" s="60"/>
      <c r="W39" s="60"/>
    </row>
    <row r="40" spans="1:32" ht="16" x14ac:dyDescent="0.2">
      <c r="A40" s="73"/>
      <c r="B40" s="79"/>
      <c r="C40" s="81"/>
      <c r="D40" s="81"/>
      <c r="E40" s="79"/>
      <c r="F40" s="79"/>
      <c r="G40" s="82"/>
      <c r="H40" s="83"/>
      <c r="I40" s="83"/>
      <c r="J40" s="83"/>
      <c r="K40" s="84"/>
      <c r="L40" s="79"/>
      <c r="M40" s="79"/>
      <c r="N40" s="79"/>
      <c r="O40" s="79"/>
      <c r="P40" s="129"/>
      <c r="Q40" s="80"/>
      <c r="R40" s="60"/>
      <c r="S40" s="60"/>
      <c r="T40" s="129"/>
      <c r="U40" s="80"/>
      <c r="V40" s="60"/>
      <c r="W40" s="60"/>
    </row>
    <row r="41" spans="1:32" ht="16" x14ac:dyDescent="0.2">
      <c r="A41" s="59"/>
      <c r="B41" s="85"/>
      <c r="C41" s="86"/>
      <c r="D41" s="86"/>
      <c r="E41" s="85"/>
      <c r="F41" s="85"/>
      <c r="G41" s="85"/>
      <c r="H41" s="87"/>
      <c r="I41" s="87"/>
      <c r="J41" s="87"/>
      <c r="K41" s="87"/>
      <c r="L41" s="87"/>
      <c r="M41" s="87"/>
      <c r="N41" s="87"/>
      <c r="O41" s="87"/>
      <c r="P41" s="85"/>
      <c r="Q41" s="60"/>
      <c r="R41" s="60"/>
      <c r="S41" s="60"/>
      <c r="T41" s="85"/>
      <c r="U41" s="60"/>
      <c r="V41" s="60"/>
      <c r="W41" s="60"/>
    </row>
    <row r="42" spans="1:32" ht="16" x14ac:dyDescent="0.2">
      <c r="A42" s="59"/>
      <c r="B42" s="60"/>
      <c r="C42" s="63"/>
      <c r="D42" s="63"/>
      <c r="E42" s="62"/>
      <c r="F42" s="62"/>
      <c r="G42" s="62"/>
      <c r="H42" s="64"/>
      <c r="I42" s="64"/>
      <c r="J42" s="64"/>
      <c r="K42" s="64"/>
      <c r="L42" s="64"/>
      <c r="M42" s="64"/>
      <c r="N42" s="64"/>
      <c r="O42" s="64"/>
      <c r="P42" s="62"/>
      <c r="Q42" s="62"/>
      <c r="R42" s="62"/>
      <c r="S42" s="62"/>
      <c r="T42" s="62"/>
      <c r="U42" s="62"/>
      <c r="V42" s="62"/>
      <c r="W42" s="62"/>
    </row>
    <row r="43" spans="1:32" ht="16" x14ac:dyDescent="0.2">
      <c r="A43" s="59"/>
      <c r="B43" s="88"/>
      <c r="C43" s="312" t="s">
        <v>519</v>
      </c>
      <c r="D43" s="313"/>
      <c r="E43" s="313"/>
      <c r="F43" s="314"/>
      <c r="G43" s="89"/>
      <c r="H43" s="198">
        <f t="shared" ref="H43:W43" si="0">SUMIF($C7:$C30,"3",H7:H30)</f>
        <v>9.5999999999999979</v>
      </c>
      <c r="I43" s="199">
        <f t="shared" si="0"/>
        <v>8.2999999999999972</v>
      </c>
      <c r="J43" s="199">
        <f t="shared" si="0"/>
        <v>7.7999999999999989</v>
      </c>
      <c r="K43" s="200">
        <f t="shared" si="0"/>
        <v>8.1999999999999993</v>
      </c>
      <c r="L43" s="198">
        <f t="shared" si="0"/>
        <v>6.9999999999999991</v>
      </c>
      <c r="M43" s="199">
        <f t="shared" si="0"/>
        <v>5.9999999999999991</v>
      </c>
      <c r="N43" s="199">
        <f t="shared" si="0"/>
        <v>5.9999999999999991</v>
      </c>
      <c r="O43" s="199">
        <f t="shared" si="0"/>
        <v>5.9999999999999991</v>
      </c>
      <c r="P43" s="201">
        <f t="shared" si="0"/>
        <v>6.4999999999999991</v>
      </c>
      <c r="Q43" s="201">
        <f t="shared" si="0"/>
        <v>6.4999999999999991</v>
      </c>
      <c r="R43" s="201">
        <f t="shared" si="0"/>
        <v>6.4999999999999991</v>
      </c>
      <c r="S43" s="201">
        <f t="shared" si="0"/>
        <v>6.4999999999999991</v>
      </c>
      <c r="T43" s="202">
        <f>SUMIF($C7:$C30,"3",T7:T30)</f>
        <v>6.3999999999999995</v>
      </c>
      <c r="U43" s="202">
        <f t="shared" si="0"/>
        <v>5.9999999999999991</v>
      </c>
      <c r="V43" s="202">
        <f t="shared" si="0"/>
        <v>5.9999999999999991</v>
      </c>
      <c r="W43" s="202">
        <f t="shared" si="0"/>
        <v>6.3999999999999995</v>
      </c>
    </row>
    <row r="44" spans="1:32" ht="16" x14ac:dyDescent="0.2">
      <c r="A44" s="90"/>
      <c r="B44" s="90"/>
      <c r="C44" s="91"/>
      <c r="D44" s="91"/>
      <c r="E44" s="91"/>
      <c r="F44" s="92"/>
      <c r="G44" s="93"/>
      <c r="H44" s="203"/>
      <c r="I44" s="203"/>
      <c r="J44" s="203"/>
      <c r="K44" s="203"/>
      <c r="L44" s="204"/>
      <c r="M44" s="204"/>
      <c r="N44" s="204"/>
      <c r="O44" s="204"/>
      <c r="P44" s="204"/>
      <c r="Q44" s="205"/>
      <c r="R44" s="205"/>
      <c r="S44" s="204"/>
      <c r="T44" s="204"/>
      <c r="U44" s="205"/>
      <c r="V44" s="205"/>
      <c r="W44" s="204"/>
    </row>
    <row r="45" spans="1:32" ht="16" x14ac:dyDescent="0.2">
      <c r="A45" s="90"/>
      <c r="B45" s="90"/>
      <c r="C45" s="90"/>
      <c r="D45" s="90"/>
      <c r="E45" s="94"/>
      <c r="F45" s="95" t="s">
        <v>520</v>
      </c>
      <c r="G45" s="96"/>
      <c r="H45" s="315" t="s">
        <v>521</v>
      </c>
      <c r="I45" s="316"/>
      <c r="J45" s="316"/>
      <c r="K45" s="206">
        <f>SUM(H43:K43)/4</f>
        <v>8.4749999999999979</v>
      </c>
      <c r="L45" s="317" t="s">
        <v>522</v>
      </c>
      <c r="M45" s="318"/>
      <c r="N45" s="318"/>
      <c r="O45" s="207">
        <f>SUM(L43:O43)/4</f>
        <v>6.2499999999999991</v>
      </c>
      <c r="P45" s="319" t="s">
        <v>523</v>
      </c>
      <c r="Q45" s="320"/>
      <c r="R45" s="320"/>
      <c r="S45" s="208">
        <v>6.54</v>
      </c>
      <c r="T45" s="301" t="s">
        <v>524</v>
      </c>
      <c r="U45" s="302"/>
      <c r="V45" s="302"/>
      <c r="W45" s="209">
        <f>SUM(T43:W43)/4</f>
        <v>6.1999999999999993</v>
      </c>
    </row>
    <row r="47" spans="1:32" ht="13" customHeight="1" x14ac:dyDescent="0.2">
      <c r="P47" s="311" t="s">
        <v>533</v>
      </c>
      <c r="Q47" s="311"/>
      <c r="R47" s="311"/>
      <c r="S47" s="311"/>
      <c r="V47" s="219" t="s">
        <v>530</v>
      </c>
      <c r="Y47" s="99">
        <v>1.3</v>
      </c>
    </row>
    <row r="48" spans="1:32" ht="13" customHeight="1" x14ac:dyDescent="0.2">
      <c r="P48" s="311"/>
      <c r="Q48" s="311"/>
      <c r="R48" s="311"/>
      <c r="S48" s="311"/>
      <c r="T48" s="219"/>
      <c r="U48" s="219"/>
      <c r="V48" s="219" t="s">
        <v>531</v>
      </c>
      <c r="W48" s="219"/>
      <c r="X48" s="219"/>
      <c r="Y48" s="219">
        <v>1.1000000000000001</v>
      </c>
      <c r="Z48" s="219"/>
      <c r="AA48" s="219"/>
      <c r="AB48" s="219"/>
      <c r="AC48" s="219"/>
      <c r="AD48" s="219"/>
      <c r="AE48" s="219"/>
      <c r="AF48" s="219"/>
    </row>
    <row r="49" spans="16:32" ht="13" customHeight="1" x14ac:dyDescent="0.2">
      <c r="P49" s="311"/>
      <c r="Q49" s="311"/>
      <c r="R49" s="311"/>
      <c r="S49" s="311"/>
      <c r="T49" s="219"/>
      <c r="U49" s="219"/>
      <c r="V49" s="219"/>
      <c r="W49" s="219"/>
      <c r="X49" s="219"/>
      <c r="Y49" s="219">
        <f>Y47+Y48</f>
        <v>2.4000000000000004</v>
      </c>
      <c r="Z49" s="219"/>
      <c r="AA49" s="219"/>
      <c r="AB49" s="219"/>
      <c r="AC49" s="219"/>
      <c r="AD49" s="219"/>
      <c r="AE49" s="219"/>
      <c r="AF49" s="219"/>
    </row>
    <row r="50" spans="16:32" ht="13" customHeight="1" x14ac:dyDescent="0.2">
      <c r="P50" s="311"/>
      <c r="Q50" s="311"/>
      <c r="R50" s="311"/>
      <c r="S50" s="311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</row>
    <row r="51" spans="16:32" ht="13" customHeight="1" x14ac:dyDescent="0.2">
      <c r="T51" s="219"/>
      <c r="U51" s="219"/>
      <c r="V51" s="219"/>
      <c r="W51" s="219"/>
      <c r="X51" s="219"/>
      <c r="Y51" s="220">
        <f>W45+Y49</f>
        <v>8.6</v>
      </c>
      <c r="Z51" s="219"/>
      <c r="AA51" s="219"/>
      <c r="AB51" s="219"/>
      <c r="AC51" s="219"/>
      <c r="AD51" s="219"/>
      <c r="AE51" s="219"/>
      <c r="AF51" s="219"/>
    </row>
  </sheetData>
  <mergeCells count="13">
    <mergeCell ref="P47:S50"/>
    <mergeCell ref="C43:F43"/>
    <mergeCell ref="H45:J45"/>
    <mergeCell ref="L45:N45"/>
    <mergeCell ref="P45:R45"/>
    <mergeCell ref="T45:V45"/>
    <mergeCell ref="A1:U1"/>
    <mergeCell ref="A4:A5"/>
    <mergeCell ref="B4:B5"/>
    <mergeCell ref="C4:C5"/>
    <mergeCell ref="D4:D5"/>
    <mergeCell ref="E4:E5"/>
    <mergeCell ref="H4:K4"/>
  </mergeCells>
  <pageMargins left="0.7" right="0.7" top="0.75" bottom="0.75" header="0.3" footer="0.3"/>
  <pageSetup paperSize="9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2F45-1877-664C-B193-189AB8759857}">
  <dimension ref="A1:CQ27"/>
  <sheetViews>
    <sheetView topLeftCell="G1" zoomScale="150" zoomScaleNormal="150" workbookViewId="0">
      <selection activeCell="H18" sqref="H18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361</v>
      </c>
      <c r="B4" t="s">
        <v>318</v>
      </c>
      <c r="C4" t="s">
        <v>30</v>
      </c>
      <c r="D4">
        <v>3</v>
      </c>
      <c r="E4" t="s">
        <v>19</v>
      </c>
      <c r="F4" t="s">
        <v>37</v>
      </c>
      <c r="G4" s="11">
        <v>0.75</v>
      </c>
      <c r="H4" s="11">
        <v>0.75</v>
      </c>
      <c r="I4" s="11">
        <v>0.75</v>
      </c>
      <c r="J4" s="11">
        <v>0.75</v>
      </c>
      <c r="K4" s="12">
        <v>0.75</v>
      </c>
      <c r="L4" s="12">
        <v>0.75</v>
      </c>
      <c r="M4" s="12">
        <v>0.75</v>
      </c>
      <c r="N4" s="12">
        <v>0.75</v>
      </c>
      <c r="O4" s="233">
        <v>0.75</v>
      </c>
      <c r="P4" s="233">
        <v>0.75</v>
      </c>
      <c r="Q4" s="233">
        <v>0.75</v>
      </c>
      <c r="R4" s="233">
        <v>0.75</v>
      </c>
      <c r="S4" s="10">
        <v>0.75</v>
      </c>
      <c r="T4" s="10">
        <v>0.75</v>
      </c>
      <c r="U4" s="10">
        <v>0.75</v>
      </c>
      <c r="V4" s="10">
        <v>0.75</v>
      </c>
      <c r="W4" s="239">
        <v>0.75</v>
      </c>
      <c r="X4" s="239">
        <v>0.75</v>
      </c>
      <c r="Y4" s="239">
        <v>0.75</v>
      </c>
      <c r="Z4" s="239">
        <v>0.75</v>
      </c>
      <c r="AA4" s="1" t="s">
        <v>32</v>
      </c>
    </row>
    <row r="5" spans="1:95" x14ac:dyDescent="0.2">
      <c r="A5">
        <v>362</v>
      </c>
      <c r="B5" t="s">
        <v>319</v>
      </c>
      <c r="C5" t="s">
        <v>320</v>
      </c>
      <c r="D5">
        <v>3</v>
      </c>
      <c r="E5" t="s">
        <v>19</v>
      </c>
      <c r="F5" t="s">
        <v>37</v>
      </c>
      <c r="G5" s="11">
        <v>1</v>
      </c>
      <c r="H5" s="11">
        <v>1</v>
      </c>
      <c r="I5" s="11">
        <v>1</v>
      </c>
      <c r="J5" s="11">
        <v>1</v>
      </c>
      <c r="K5" s="12">
        <v>1</v>
      </c>
      <c r="L5" s="12">
        <v>1</v>
      </c>
      <c r="M5" s="12">
        <v>1</v>
      </c>
      <c r="N5" s="12">
        <v>1</v>
      </c>
      <c r="O5" s="233">
        <v>1</v>
      </c>
      <c r="P5" s="233">
        <v>1</v>
      </c>
      <c r="Q5" s="233">
        <v>1</v>
      </c>
      <c r="R5" s="233">
        <v>1</v>
      </c>
      <c r="S5" s="10">
        <v>1</v>
      </c>
      <c r="T5" s="10">
        <v>1</v>
      </c>
      <c r="U5" s="10">
        <v>1</v>
      </c>
      <c r="V5" s="10">
        <v>1</v>
      </c>
      <c r="W5" s="239">
        <v>1</v>
      </c>
      <c r="X5" s="239">
        <v>1</v>
      </c>
      <c r="Y5" s="239">
        <v>1</v>
      </c>
      <c r="Z5" s="239">
        <v>1</v>
      </c>
    </row>
    <row r="6" spans="1:95" x14ac:dyDescent="0.2">
      <c r="A6">
        <v>363</v>
      </c>
      <c r="B6" t="s">
        <v>321</v>
      </c>
      <c r="C6" t="s">
        <v>321</v>
      </c>
      <c r="D6">
        <v>3</v>
      </c>
      <c r="E6" t="s">
        <v>19</v>
      </c>
      <c r="F6" t="s">
        <v>21</v>
      </c>
      <c r="G6" s="11">
        <v>1</v>
      </c>
      <c r="H6" s="11">
        <v>1</v>
      </c>
      <c r="I6" s="11">
        <v>1</v>
      </c>
      <c r="J6" s="11">
        <v>1</v>
      </c>
      <c r="K6" s="12">
        <v>1</v>
      </c>
      <c r="L6" s="12">
        <v>1</v>
      </c>
      <c r="M6" s="12">
        <v>1</v>
      </c>
      <c r="N6" s="12">
        <v>1</v>
      </c>
      <c r="O6" s="233">
        <v>1</v>
      </c>
      <c r="P6" s="233">
        <v>1</v>
      </c>
      <c r="Q6" s="233">
        <v>1</v>
      </c>
      <c r="R6" s="233">
        <v>1</v>
      </c>
      <c r="S6" s="10">
        <v>1</v>
      </c>
      <c r="T6" s="10">
        <v>1</v>
      </c>
      <c r="U6" s="10">
        <v>1</v>
      </c>
      <c r="V6" s="10">
        <v>1</v>
      </c>
      <c r="W6" s="239">
        <v>1</v>
      </c>
      <c r="X6" s="239">
        <v>1</v>
      </c>
      <c r="Y6" s="239">
        <v>1</v>
      </c>
      <c r="Z6" s="239">
        <v>1</v>
      </c>
    </row>
    <row r="7" spans="1:95" x14ac:dyDescent="0.2">
      <c r="A7">
        <v>364</v>
      </c>
      <c r="B7" t="s">
        <v>322</v>
      </c>
      <c r="C7" t="s">
        <v>321</v>
      </c>
      <c r="D7">
        <v>3</v>
      </c>
      <c r="E7" t="s">
        <v>15</v>
      </c>
      <c r="F7" t="s">
        <v>21</v>
      </c>
      <c r="G7" s="11">
        <v>0.5</v>
      </c>
      <c r="H7" s="11">
        <v>0.5</v>
      </c>
      <c r="I7" s="11">
        <v>0.5</v>
      </c>
      <c r="J7" s="11">
        <v>0.5</v>
      </c>
      <c r="K7" s="12">
        <v>0.1</v>
      </c>
      <c r="L7" s="12">
        <v>0.1</v>
      </c>
      <c r="M7" s="12">
        <v>0.1</v>
      </c>
      <c r="N7" s="12">
        <v>0.1</v>
      </c>
      <c r="O7" s="233">
        <v>0.2</v>
      </c>
      <c r="P7" s="233">
        <v>0.2</v>
      </c>
      <c r="Q7" s="233">
        <v>0.2</v>
      </c>
      <c r="R7" s="233">
        <v>0.2</v>
      </c>
      <c r="S7" s="10">
        <v>0.2</v>
      </c>
      <c r="T7" s="10">
        <v>0.2</v>
      </c>
      <c r="U7" s="10">
        <v>0.2</v>
      </c>
      <c r="V7" s="10">
        <v>0.2</v>
      </c>
      <c r="W7" s="239">
        <v>0.2</v>
      </c>
      <c r="X7" s="239">
        <v>0.2</v>
      </c>
      <c r="Y7" s="239">
        <v>0.2</v>
      </c>
      <c r="Z7" s="239">
        <v>0.2</v>
      </c>
    </row>
    <row r="8" spans="1:95" x14ac:dyDescent="0.2">
      <c r="A8">
        <v>365</v>
      </c>
      <c r="B8" t="s">
        <v>323</v>
      </c>
      <c r="C8" t="s">
        <v>324</v>
      </c>
      <c r="D8">
        <v>3</v>
      </c>
      <c r="E8" t="s">
        <v>15</v>
      </c>
      <c r="F8" t="s">
        <v>16</v>
      </c>
      <c r="G8" s="11">
        <v>1</v>
      </c>
      <c r="H8" s="11">
        <v>1.333</v>
      </c>
      <c r="I8" s="11">
        <v>1.333</v>
      </c>
      <c r="J8" s="11">
        <v>1</v>
      </c>
      <c r="K8" s="12">
        <v>1.3</v>
      </c>
      <c r="L8" s="12">
        <v>1.3</v>
      </c>
      <c r="M8" s="12">
        <v>1.3</v>
      </c>
      <c r="N8" s="12">
        <v>1.3</v>
      </c>
      <c r="O8" s="233">
        <v>1.3</v>
      </c>
      <c r="P8" s="233">
        <v>1.3</v>
      </c>
      <c r="Q8" s="233">
        <v>1.3</v>
      </c>
      <c r="R8" s="233">
        <v>1.3</v>
      </c>
      <c r="S8" s="10">
        <v>1</v>
      </c>
      <c r="T8" s="10">
        <v>1.333</v>
      </c>
      <c r="U8" s="10">
        <v>1.667</v>
      </c>
      <c r="V8" s="10">
        <v>1</v>
      </c>
      <c r="W8" s="239">
        <v>1</v>
      </c>
      <c r="X8" s="239">
        <v>1.333</v>
      </c>
      <c r="Y8" s="239">
        <v>1.667</v>
      </c>
      <c r="Z8" s="239">
        <v>1</v>
      </c>
    </row>
    <row r="9" spans="1:95" x14ac:dyDescent="0.2">
      <c r="F9" s="13" t="s">
        <v>27</v>
      </c>
      <c r="G9" s="15">
        <f t="shared" ref="G9:R9" si="0">SUM(G4:G8)</f>
        <v>4.25</v>
      </c>
      <c r="H9" s="15">
        <f t="shared" si="0"/>
        <v>4.5830000000000002</v>
      </c>
      <c r="I9" s="15">
        <f t="shared" si="0"/>
        <v>4.5830000000000002</v>
      </c>
      <c r="J9" s="15">
        <f t="shared" si="0"/>
        <v>4.25</v>
      </c>
      <c r="K9" s="16">
        <f t="shared" si="0"/>
        <v>4.1500000000000004</v>
      </c>
      <c r="L9" s="16">
        <f t="shared" si="0"/>
        <v>4.1500000000000004</v>
      </c>
      <c r="M9" s="16">
        <f t="shared" si="0"/>
        <v>4.1500000000000004</v>
      </c>
      <c r="N9" s="16">
        <f t="shared" si="0"/>
        <v>4.1500000000000004</v>
      </c>
      <c r="O9" s="234">
        <f t="shared" si="0"/>
        <v>4.25</v>
      </c>
      <c r="P9" s="234">
        <f t="shared" si="0"/>
        <v>4.25</v>
      </c>
      <c r="Q9" s="234">
        <f t="shared" si="0"/>
        <v>4.25</v>
      </c>
      <c r="R9" s="234">
        <f t="shared" si="0"/>
        <v>4.25</v>
      </c>
      <c r="S9" s="14">
        <f t="shared" ref="S9:Z9" si="1">SUM(S4:S8)</f>
        <v>3.95</v>
      </c>
      <c r="T9" s="14">
        <f t="shared" si="1"/>
        <v>4.2830000000000004</v>
      </c>
      <c r="U9" s="14">
        <f t="shared" si="1"/>
        <v>4.617</v>
      </c>
      <c r="V9" s="14">
        <f t="shared" si="1"/>
        <v>3.95</v>
      </c>
      <c r="W9" s="240">
        <f t="shared" si="1"/>
        <v>3.95</v>
      </c>
      <c r="X9" s="240">
        <f t="shared" si="1"/>
        <v>4.2830000000000004</v>
      </c>
      <c r="Y9" s="240">
        <f t="shared" si="1"/>
        <v>4.617</v>
      </c>
      <c r="Z9" s="240">
        <f t="shared" si="1"/>
        <v>3.95</v>
      </c>
    </row>
    <row r="10" spans="1:95" x14ac:dyDescent="0.2">
      <c r="F10" s="13" t="s">
        <v>28</v>
      </c>
      <c r="G10" s="338">
        <f>SUM(G9,H9,I9,J9)/4</f>
        <v>4.4165000000000001</v>
      </c>
      <c r="H10" s="339"/>
      <c r="I10" s="339"/>
      <c r="J10" s="339"/>
      <c r="K10" s="329">
        <f>SUM(K9,L9,M9,N9)/4</f>
        <v>4.1500000000000004</v>
      </c>
      <c r="L10" s="330"/>
      <c r="M10" s="330"/>
      <c r="N10" s="330"/>
      <c r="O10" s="340">
        <f>SUM(O9,P9,Q9,R9)/4</f>
        <v>4.25</v>
      </c>
      <c r="P10" s="341"/>
      <c r="Q10" s="341"/>
      <c r="R10" s="341"/>
      <c r="S10" s="331">
        <f>SUM(S9,T9,U9,V9)/4</f>
        <v>4.2</v>
      </c>
      <c r="T10" s="332"/>
      <c r="U10" s="332"/>
      <c r="V10" s="332"/>
      <c r="W10" s="349">
        <f>AVERAGE(W9:Z9)</f>
        <v>4.2</v>
      </c>
      <c r="X10" s="350"/>
      <c r="Y10" s="350"/>
      <c r="Z10" s="350"/>
    </row>
    <row r="14" spans="1:95" x14ac:dyDescent="0.2">
      <c r="L14" t="s">
        <v>642</v>
      </c>
      <c r="M14" t="s">
        <v>643</v>
      </c>
      <c r="N14" t="s">
        <v>644</v>
      </c>
    </row>
    <row r="15" spans="1:95" x14ac:dyDescent="0.2">
      <c r="K15" t="s">
        <v>630</v>
      </c>
      <c r="L15">
        <v>1</v>
      </c>
      <c r="O15">
        <v>1</v>
      </c>
    </row>
    <row r="16" spans="1:95" x14ac:dyDescent="0.2">
      <c r="K16" t="s">
        <v>631</v>
      </c>
      <c r="L16">
        <v>1</v>
      </c>
      <c r="O16">
        <v>1</v>
      </c>
    </row>
    <row r="17" spans="11:15" x14ac:dyDescent="0.2">
      <c r="K17" t="s">
        <v>632</v>
      </c>
      <c r="L17">
        <v>1</v>
      </c>
      <c r="O17">
        <v>1</v>
      </c>
    </row>
    <row r="18" spans="11:15" x14ac:dyDescent="0.2">
      <c r="K18" t="s">
        <v>633</v>
      </c>
      <c r="L18">
        <v>1</v>
      </c>
      <c r="O18">
        <v>1</v>
      </c>
    </row>
    <row r="19" spans="11:15" x14ac:dyDescent="0.2">
      <c r="K19" t="s">
        <v>634</v>
      </c>
      <c r="L19">
        <v>1</v>
      </c>
      <c r="M19">
        <v>1</v>
      </c>
      <c r="O19">
        <v>2</v>
      </c>
    </row>
    <row r="20" spans="11:15" x14ac:dyDescent="0.2">
      <c r="K20" t="s">
        <v>635</v>
      </c>
      <c r="M20">
        <v>1</v>
      </c>
      <c r="O20">
        <v>1</v>
      </c>
    </row>
    <row r="21" spans="11:15" x14ac:dyDescent="0.2">
      <c r="K21" t="s">
        <v>636</v>
      </c>
      <c r="M21">
        <v>1</v>
      </c>
      <c r="O21">
        <v>1</v>
      </c>
    </row>
    <row r="22" spans="11:15" x14ac:dyDescent="0.2">
      <c r="K22" t="s">
        <v>637</v>
      </c>
      <c r="M22">
        <v>1</v>
      </c>
      <c r="N22">
        <v>1</v>
      </c>
      <c r="O22">
        <v>2</v>
      </c>
    </row>
    <row r="23" spans="11:15" x14ac:dyDescent="0.2">
      <c r="K23" t="s">
        <v>638</v>
      </c>
      <c r="M23">
        <v>1</v>
      </c>
      <c r="N23">
        <v>1</v>
      </c>
      <c r="O23">
        <v>2</v>
      </c>
    </row>
    <row r="24" spans="11:15" x14ac:dyDescent="0.2">
      <c r="K24" t="s">
        <v>639</v>
      </c>
      <c r="N24">
        <v>1</v>
      </c>
      <c r="O24">
        <v>1</v>
      </c>
    </row>
    <row r="25" spans="11:15" x14ac:dyDescent="0.2">
      <c r="K25" t="s">
        <v>640</v>
      </c>
      <c r="N25">
        <v>1</v>
      </c>
      <c r="O25">
        <v>1</v>
      </c>
    </row>
    <row r="26" spans="11:15" x14ac:dyDescent="0.2">
      <c r="K26" t="s">
        <v>641</v>
      </c>
      <c r="N26">
        <v>1</v>
      </c>
      <c r="O26">
        <v>1</v>
      </c>
    </row>
    <row r="27" spans="11:15" x14ac:dyDescent="0.2">
      <c r="O27">
        <f>AVERAGE(O15:O26)</f>
        <v>1.25</v>
      </c>
    </row>
  </sheetData>
  <mergeCells count="16">
    <mergeCell ref="W1:Z1"/>
    <mergeCell ref="W10:Z10"/>
    <mergeCell ref="G1:J1"/>
    <mergeCell ref="K1:N1"/>
    <mergeCell ref="O1:R1"/>
    <mergeCell ref="S1:V1"/>
    <mergeCell ref="G10:J10"/>
    <mergeCell ref="K10:N10"/>
    <mergeCell ref="O10:R10"/>
    <mergeCell ref="S10:V10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C007-FEE8-2945-80BC-0F53DE1F7716}">
  <dimension ref="A1:CU29"/>
  <sheetViews>
    <sheetView topLeftCell="G1" zoomScale="150" zoomScaleNormal="150" workbookViewId="0">
      <selection activeCell="E20" sqref="A20:XFD20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18" width="7" customWidth="1"/>
  </cols>
  <sheetData>
    <row r="1" spans="1:99" x14ac:dyDescent="0.2">
      <c r="A1" s="389" t="s">
        <v>0</v>
      </c>
      <c r="B1" s="389" t="s">
        <v>1</v>
      </c>
      <c r="C1" s="389" t="s">
        <v>2</v>
      </c>
      <c r="D1" s="389" t="s">
        <v>3</v>
      </c>
      <c r="E1" s="389" t="s">
        <v>4</v>
      </c>
      <c r="F1" s="389" t="s">
        <v>5</v>
      </c>
      <c r="G1" s="383">
        <v>2021</v>
      </c>
      <c r="H1" s="383"/>
      <c r="I1" s="383"/>
      <c r="J1" s="383"/>
      <c r="K1" s="384">
        <v>2022</v>
      </c>
      <c r="L1" s="384"/>
      <c r="M1" s="384"/>
      <c r="N1" s="384"/>
      <c r="O1" s="385">
        <v>2023</v>
      </c>
      <c r="P1" s="385"/>
      <c r="Q1" s="385"/>
      <c r="R1" s="385"/>
      <c r="S1" s="383">
        <v>2024</v>
      </c>
      <c r="T1" s="383"/>
      <c r="U1" s="383"/>
      <c r="V1" s="383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</row>
    <row r="2" spans="1:99" x14ac:dyDescent="0.2">
      <c r="A2" s="389"/>
      <c r="B2" s="389"/>
      <c r="C2" s="389"/>
      <c r="D2" s="389"/>
      <c r="E2" s="389"/>
      <c r="F2" s="389"/>
      <c r="G2" s="23" t="s">
        <v>6</v>
      </c>
      <c r="H2" s="23" t="s">
        <v>7</v>
      </c>
      <c r="I2" s="23" t="s">
        <v>8</v>
      </c>
      <c r="J2" s="23" t="s">
        <v>9</v>
      </c>
      <c r="K2" s="24" t="s">
        <v>6</v>
      </c>
      <c r="L2" s="24" t="s">
        <v>7</v>
      </c>
      <c r="M2" s="24" t="s">
        <v>8</v>
      </c>
      <c r="N2" s="24" t="s">
        <v>9</v>
      </c>
      <c r="O2" s="25" t="s">
        <v>6</v>
      </c>
      <c r="P2" s="25" t="s">
        <v>7</v>
      </c>
      <c r="Q2" s="25" t="s">
        <v>8</v>
      </c>
      <c r="R2" s="25" t="s">
        <v>9</v>
      </c>
      <c r="S2" s="23" t="s">
        <v>6</v>
      </c>
      <c r="T2" s="23" t="s">
        <v>7</v>
      </c>
      <c r="U2" s="23" t="s">
        <v>8</v>
      </c>
      <c r="V2" s="23" t="s">
        <v>9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x14ac:dyDescent="0.2">
      <c r="A3" s="389"/>
      <c r="B3" s="389"/>
      <c r="C3" s="389"/>
      <c r="D3" s="389"/>
      <c r="E3" s="3" t="s">
        <v>10</v>
      </c>
      <c r="F3" s="3" t="s">
        <v>11</v>
      </c>
      <c r="G3" s="26" t="s">
        <v>12</v>
      </c>
      <c r="H3" s="26" t="s">
        <v>12</v>
      </c>
      <c r="I3" s="26" t="s">
        <v>12</v>
      </c>
      <c r="J3" s="26" t="s">
        <v>12</v>
      </c>
      <c r="K3" s="27" t="s">
        <v>12</v>
      </c>
      <c r="L3" s="27" t="s">
        <v>12</v>
      </c>
      <c r="M3" s="27" t="s">
        <v>12</v>
      </c>
      <c r="N3" s="27" t="s">
        <v>12</v>
      </c>
      <c r="O3" s="28" t="s">
        <v>12</v>
      </c>
      <c r="P3" s="28" t="s">
        <v>12</v>
      </c>
      <c r="Q3" s="28" t="s">
        <v>12</v>
      </c>
      <c r="R3" s="28" t="s">
        <v>12</v>
      </c>
      <c r="S3" s="26" t="s">
        <v>12</v>
      </c>
      <c r="T3" s="26" t="s">
        <v>12</v>
      </c>
      <c r="U3" s="26" t="s">
        <v>12</v>
      </c>
      <c r="V3" s="26" t="s">
        <v>12</v>
      </c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</row>
    <row r="4" spans="1:99" x14ac:dyDescent="0.2">
      <c r="A4">
        <v>366</v>
      </c>
      <c r="B4" t="s">
        <v>29</v>
      </c>
      <c r="C4" t="s">
        <v>30</v>
      </c>
      <c r="D4">
        <v>3</v>
      </c>
      <c r="E4" t="s">
        <v>19</v>
      </c>
      <c r="F4" t="s">
        <v>16</v>
      </c>
      <c r="G4" s="29">
        <v>0.5</v>
      </c>
      <c r="H4" s="29">
        <v>0.5</v>
      </c>
      <c r="I4" s="29">
        <v>0.5</v>
      </c>
      <c r="J4" s="29">
        <v>0.5</v>
      </c>
      <c r="K4" s="30">
        <v>0.5</v>
      </c>
      <c r="L4" s="30">
        <v>0.5</v>
      </c>
      <c r="M4" s="30">
        <v>0.5</v>
      </c>
      <c r="N4" s="30">
        <v>0.5</v>
      </c>
      <c r="O4" s="31">
        <v>0.2</v>
      </c>
      <c r="P4" s="31">
        <v>0.2</v>
      </c>
      <c r="Q4" s="31">
        <v>0.2</v>
      </c>
      <c r="R4" s="31">
        <v>0.2</v>
      </c>
      <c r="S4" s="41">
        <v>0.2</v>
      </c>
      <c r="T4" s="41">
        <v>0.2</v>
      </c>
      <c r="U4" s="41">
        <v>0.2</v>
      </c>
      <c r="V4" s="41">
        <v>0.2</v>
      </c>
    </row>
    <row r="5" spans="1:99" x14ac:dyDescent="0.2">
      <c r="A5">
        <v>367</v>
      </c>
      <c r="B5" t="s">
        <v>33</v>
      </c>
      <c r="C5" t="s">
        <v>30</v>
      </c>
      <c r="D5">
        <v>3</v>
      </c>
      <c r="E5" t="s">
        <v>19</v>
      </c>
      <c r="F5" t="s">
        <v>16</v>
      </c>
      <c r="G5" s="29">
        <v>0.1</v>
      </c>
      <c r="H5" s="29">
        <v>0.1</v>
      </c>
      <c r="I5" s="29">
        <v>0.1</v>
      </c>
      <c r="J5" s="29">
        <v>0.1</v>
      </c>
      <c r="K5" s="30">
        <v>0.1</v>
      </c>
      <c r="L5" s="30">
        <v>0.1</v>
      </c>
      <c r="M5" s="30">
        <v>0.1</v>
      </c>
      <c r="N5" s="30">
        <v>0.1</v>
      </c>
      <c r="O5" s="31">
        <v>0.1</v>
      </c>
      <c r="P5" s="31">
        <v>0.1</v>
      </c>
      <c r="Q5" s="31">
        <v>0.1</v>
      </c>
      <c r="R5" s="31">
        <v>0.1</v>
      </c>
      <c r="S5" s="41">
        <v>0.1</v>
      </c>
      <c r="T5" s="41">
        <v>0.1</v>
      </c>
      <c r="U5" s="41">
        <v>0.1</v>
      </c>
      <c r="V5" s="41">
        <v>0.1</v>
      </c>
    </row>
    <row r="6" spans="1:99" x14ac:dyDescent="0.2">
      <c r="A6">
        <v>604</v>
      </c>
      <c r="B6" t="s">
        <v>325</v>
      </c>
      <c r="C6" t="s">
        <v>90</v>
      </c>
      <c r="D6">
        <v>3</v>
      </c>
      <c r="E6" t="s">
        <v>45</v>
      </c>
      <c r="F6" t="s">
        <v>48</v>
      </c>
      <c r="G6" s="29">
        <v>0</v>
      </c>
      <c r="H6" s="29">
        <v>0</v>
      </c>
      <c r="I6" s="29">
        <v>0</v>
      </c>
      <c r="J6" s="29">
        <v>0</v>
      </c>
      <c r="K6" s="30">
        <v>0</v>
      </c>
      <c r="L6" s="30">
        <v>0</v>
      </c>
      <c r="M6" s="30">
        <v>0</v>
      </c>
      <c r="N6" s="30">
        <v>0</v>
      </c>
      <c r="O6" s="31">
        <v>0.3</v>
      </c>
      <c r="P6" s="31">
        <v>0.3</v>
      </c>
      <c r="Q6" s="31">
        <v>0.3</v>
      </c>
      <c r="R6" s="31">
        <v>0.3</v>
      </c>
      <c r="S6" s="42">
        <v>0.3</v>
      </c>
      <c r="T6" s="42">
        <v>0.3</v>
      </c>
      <c r="U6" s="42">
        <v>0.3</v>
      </c>
      <c r="V6" s="42">
        <v>0.3</v>
      </c>
    </row>
    <row r="7" spans="1:99" x14ac:dyDescent="0.2">
      <c r="A7">
        <v>368</v>
      </c>
      <c r="B7" t="s">
        <v>326</v>
      </c>
      <c r="C7" t="s">
        <v>30</v>
      </c>
      <c r="D7">
        <v>3</v>
      </c>
      <c r="E7" t="s">
        <v>19</v>
      </c>
      <c r="F7" t="s">
        <v>16</v>
      </c>
      <c r="G7" s="29">
        <v>0.25</v>
      </c>
      <c r="H7" s="29">
        <v>0.25</v>
      </c>
      <c r="I7" s="29">
        <v>0.25</v>
      </c>
      <c r="J7" s="29">
        <v>0.25</v>
      </c>
      <c r="K7" s="30">
        <v>0.25</v>
      </c>
      <c r="L7" s="30">
        <v>0.25</v>
      </c>
      <c r="M7" s="30">
        <v>0.25</v>
      </c>
      <c r="N7" s="30">
        <v>0.25</v>
      </c>
      <c r="O7" s="31">
        <v>0.25</v>
      </c>
      <c r="P7" s="31">
        <v>0.25</v>
      </c>
      <c r="Q7" s="31">
        <v>0.25</v>
      </c>
      <c r="R7" s="31">
        <v>0.25</v>
      </c>
      <c r="S7" s="42">
        <v>0.25</v>
      </c>
      <c r="T7" s="42">
        <v>0.25</v>
      </c>
      <c r="U7" s="42">
        <v>0.25</v>
      </c>
      <c r="V7" s="42">
        <v>0.25</v>
      </c>
    </row>
    <row r="8" spans="1:99" x14ac:dyDescent="0.2">
      <c r="A8">
        <v>369</v>
      </c>
      <c r="B8" t="s">
        <v>327</v>
      </c>
      <c r="C8" t="s">
        <v>30</v>
      </c>
      <c r="D8">
        <v>3</v>
      </c>
      <c r="E8" t="s">
        <v>19</v>
      </c>
      <c r="F8" t="s">
        <v>16</v>
      </c>
      <c r="G8" s="29">
        <v>0.25</v>
      </c>
      <c r="H8" s="29">
        <v>0.25</v>
      </c>
      <c r="I8" s="29">
        <v>0.25</v>
      </c>
      <c r="J8" s="29">
        <v>0.25</v>
      </c>
      <c r="K8" s="30">
        <v>0.25</v>
      </c>
      <c r="L8" s="30">
        <v>0.25</v>
      </c>
      <c r="M8" s="30">
        <v>0.25</v>
      </c>
      <c r="N8" s="30">
        <v>0.25</v>
      </c>
      <c r="O8" s="31">
        <v>0.25</v>
      </c>
      <c r="P8" s="31">
        <v>0.25</v>
      </c>
      <c r="Q8" s="31">
        <v>0.25</v>
      </c>
      <c r="R8" s="31">
        <v>0.25</v>
      </c>
      <c r="S8" s="42">
        <v>0.25</v>
      </c>
      <c r="T8" s="42">
        <v>0.25</v>
      </c>
      <c r="U8" s="42">
        <v>0.25</v>
      </c>
      <c r="V8" s="42">
        <v>0.25</v>
      </c>
    </row>
    <row r="9" spans="1:99" x14ac:dyDescent="0.2">
      <c r="A9">
        <v>370</v>
      </c>
      <c r="B9" t="s">
        <v>328</v>
      </c>
      <c r="C9" t="s">
        <v>88</v>
      </c>
      <c r="D9">
        <v>3</v>
      </c>
      <c r="E9" t="s">
        <v>19</v>
      </c>
      <c r="F9" t="s">
        <v>37</v>
      </c>
      <c r="G9" s="29">
        <v>0.2</v>
      </c>
      <c r="H9" s="29">
        <v>0.2</v>
      </c>
      <c r="I9" s="29">
        <v>0.2</v>
      </c>
      <c r="J9" s="29">
        <v>0.2</v>
      </c>
      <c r="K9" s="30">
        <v>0.5</v>
      </c>
      <c r="L9" s="30">
        <v>0.5</v>
      </c>
      <c r="M9" s="30">
        <v>0.5</v>
      </c>
      <c r="N9" s="30">
        <v>0.5</v>
      </c>
      <c r="O9" s="31">
        <v>0.5</v>
      </c>
      <c r="P9" s="31">
        <v>0.5</v>
      </c>
      <c r="Q9" s="31">
        <v>0.5</v>
      </c>
      <c r="R9" s="31">
        <v>0.5</v>
      </c>
      <c r="S9" s="42">
        <v>0.5</v>
      </c>
      <c r="T9" s="42">
        <v>0.5</v>
      </c>
      <c r="U9" s="42">
        <v>0.5</v>
      </c>
      <c r="V9" s="42">
        <v>0.5</v>
      </c>
    </row>
    <row r="10" spans="1:99" x14ac:dyDescent="0.2">
      <c r="A10">
        <v>371</v>
      </c>
      <c r="B10" t="s">
        <v>329</v>
      </c>
      <c r="C10" t="s">
        <v>88</v>
      </c>
      <c r="D10">
        <v>3</v>
      </c>
      <c r="E10" t="s">
        <v>19</v>
      </c>
      <c r="F10" t="s">
        <v>37</v>
      </c>
      <c r="G10" s="29">
        <v>0.2</v>
      </c>
      <c r="H10" s="29">
        <v>0.2</v>
      </c>
      <c r="I10" s="29">
        <v>0.2</v>
      </c>
      <c r="J10" s="29">
        <v>0.2</v>
      </c>
      <c r="K10" s="30">
        <v>0.5</v>
      </c>
      <c r="L10" s="30">
        <v>0.5</v>
      </c>
      <c r="M10" s="30">
        <v>0.5</v>
      </c>
      <c r="N10" s="30">
        <v>0.5</v>
      </c>
      <c r="O10" s="31">
        <v>0.5</v>
      </c>
      <c r="P10" s="31">
        <v>0.5</v>
      </c>
      <c r="Q10" s="31">
        <v>0.5</v>
      </c>
      <c r="R10" s="31">
        <v>0.5</v>
      </c>
      <c r="S10" s="42">
        <v>0.5</v>
      </c>
      <c r="T10" s="42">
        <v>0.5</v>
      </c>
      <c r="U10" s="42">
        <v>0.5</v>
      </c>
      <c r="V10" s="42">
        <v>0.5</v>
      </c>
    </row>
    <row r="11" spans="1:99" x14ac:dyDescent="0.2">
      <c r="A11">
        <v>372</v>
      </c>
      <c r="B11" t="s">
        <v>330</v>
      </c>
      <c r="C11" t="s">
        <v>88</v>
      </c>
      <c r="D11">
        <v>3</v>
      </c>
      <c r="E11" t="s">
        <v>142</v>
      </c>
      <c r="F11" t="s">
        <v>16</v>
      </c>
      <c r="G11" s="29">
        <v>0.2</v>
      </c>
      <c r="H11" s="29">
        <v>0.2</v>
      </c>
      <c r="I11" s="29">
        <v>0.2</v>
      </c>
      <c r="J11" s="29">
        <v>0.2</v>
      </c>
      <c r="K11" s="30">
        <v>0</v>
      </c>
      <c r="L11" s="30">
        <v>0</v>
      </c>
      <c r="M11" s="30">
        <v>0</v>
      </c>
      <c r="N11" s="30">
        <v>0</v>
      </c>
      <c r="O11" s="31">
        <v>0</v>
      </c>
      <c r="P11" s="31">
        <v>0</v>
      </c>
      <c r="Q11" s="31">
        <v>0</v>
      </c>
      <c r="R11" s="31">
        <v>0</v>
      </c>
      <c r="S11" s="41">
        <v>0</v>
      </c>
      <c r="T11" s="41">
        <v>0</v>
      </c>
      <c r="U11" s="41">
        <v>0</v>
      </c>
      <c r="V11" s="41">
        <v>0</v>
      </c>
    </row>
    <row r="12" spans="1:99" x14ac:dyDescent="0.2">
      <c r="A12">
        <v>373</v>
      </c>
      <c r="B12" t="s">
        <v>331</v>
      </c>
      <c r="C12" t="s">
        <v>88</v>
      </c>
      <c r="D12">
        <v>3</v>
      </c>
      <c r="E12" t="s">
        <v>142</v>
      </c>
      <c r="F12" t="s">
        <v>16</v>
      </c>
      <c r="G12" s="29">
        <v>0.2</v>
      </c>
      <c r="H12" s="29">
        <v>0.2</v>
      </c>
      <c r="I12" s="29">
        <v>0.2</v>
      </c>
      <c r="J12" s="29">
        <v>0.2</v>
      </c>
      <c r="K12" s="30">
        <v>0.1</v>
      </c>
      <c r="L12" s="30">
        <v>0.1</v>
      </c>
      <c r="M12" s="30">
        <v>0.1</v>
      </c>
      <c r="N12" s="30">
        <v>0.1</v>
      </c>
      <c r="O12" s="31">
        <v>0.1</v>
      </c>
      <c r="P12" s="31">
        <v>0.1</v>
      </c>
      <c r="Q12" s="31">
        <v>0.1</v>
      </c>
      <c r="R12" s="31">
        <v>0.1</v>
      </c>
      <c r="S12" s="42">
        <v>0.1</v>
      </c>
      <c r="T12" s="42">
        <v>0.1</v>
      </c>
      <c r="U12" s="42">
        <v>0.1</v>
      </c>
      <c r="V12" s="42">
        <v>0.1</v>
      </c>
    </row>
    <row r="13" spans="1:99" x14ac:dyDescent="0.2">
      <c r="A13">
        <v>375</v>
      </c>
      <c r="B13" t="s">
        <v>144</v>
      </c>
      <c r="C13" t="s">
        <v>88</v>
      </c>
      <c r="D13">
        <v>3</v>
      </c>
      <c r="E13" t="s">
        <v>142</v>
      </c>
      <c r="F13" t="s">
        <v>16</v>
      </c>
      <c r="G13" s="29">
        <v>0.2</v>
      </c>
      <c r="H13" s="29">
        <v>0.2</v>
      </c>
      <c r="I13" s="29">
        <v>0.2</v>
      </c>
      <c r="J13" s="29">
        <v>0.2</v>
      </c>
      <c r="K13" s="30">
        <v>0</v>
      </c>
      <c r="L13" s="30">
        <v>0</v>
      </c>
      <c r="M13" s="30">
        <v>0</v>
      </c>
      <c r="N13" s="30">
        <v>0</v>
      </c>
      <c r="O13" s="31">
        <v>0</v>
      </c>
      <c r="P13" s="31">
        <v>0</v>
      </c>
      <c r="Q13" s="31">
        <v>0</v>
      </c>
      <c r="R13" s="31">
        <v>0</v>
      </c>
      <c r="S13" s="41">
        <v>0</v>
      </c>
      <c r="T13" s="41">
        <v>0</v>
      </c>
      <c r="U13" s="41">
        <v>0</v>
      </c>
      <c r="V13" s="41">
        <v>0</v>
      </c>
    </row>
    <row r="14" spans="1:99" x14ac:dyDescent="0.2">
      <c r="A14">
        <v>376</v>
      </c>
      <c r="B14" t="s">
        <v>145</v>
      </c>
      <c r="C14" t="s">
        <v>88</v>
      </c>
      <c r="D14">
        <v>3</v>
      </c>
      <c r="E14" t="s">
        <v>146</v>
      </c>
      <c r="F14" t="s">
        <v>16</v>
      </c>
      <c r="G14" s="29">
        <v>0.2</v>
      </c>
      <c r="H14" s="29">
        <v>0.2</v>
      </c>
      <c r="I14" s="29">
        <v>0.2</v>
      </c>
      <c r="J14" s="29">
        <v>0.2</v>
      </c>
      <c r="K14" s="30">
        <v>0.1</v>
      </c>
      <c r="L14" s="30">
        <v>0.1</v>
      </c>
      <c r="M14" s="30">
        <v>0.1</v>
      </c>
      <c r="N14" s="30">
        <v>0.1</v>
      </c>
      <c r="O14" s="31">
        <v>0.1</v>
      </c>
      <c r="P14" s="31">
        <v>0.1</v>
      </c>
      <c r="Q14" s="31">
        <v>0.1</v>
      </c>
      <c r="R14" s="31">
        <v>0.1</v>
      </c>
      <c r="S14" s="42">
        <v>0.1</v>
      </c>
      <c r="T14" s="42">
        <v>0.1</v>
      </c>
      <c r="U14" s="42">
        <v>0.1</v>
      </c>
      <c r="V14" s="42">
        <v>0.1</v>
      </c>
    </row>
    <row r="15" spans="1:99" x14ac:dyDescent="0.2">
      <c r="A15">
        <v>377</v>
      </c>
      <c r="B15" t="s">
        <v>332</v>
      </c>
      <c r="C15" t="s">
        <v>88</v>
      </c>
      <c r="D15">
        <v>3</v>
      </c>
      <c r="E15" t="s">
        <v>19</v>
      </c>
      <c r="F15" t="s">
        <v>16</v>
      </c>
      <c r="G15" s="29">
        <v>0.2</v>
      </c>
      <c r="H15" s="29">
        <v>0.2</v>
      </c>
      <c r="I15" s="29">
        <v>0.2</v>
      </c>
      <c r="J15" s="29">
        <v>0.2</v>
      </c>
      <c r="K15" s="30">
        <v>0.2</v>
      </c>
      <c r="L15" s="30">
        <v>0.2</v>
      </c>
      <c r="M15" s="30">
        <v>0.2</v>
      </c>
      <c r="N15" s="30">
        <v>0.2</v>
      </c>
      <c r="O15" s="31">
        <v>0</v>
      </c>
      <c r="P15" s="31">
        <v>0</v>
      </c>
      <c r="Q15" s="31">
        <v>0</v>
      </c>
      <c r="R15" s="31">
        <v>0</v>
      </c>
      <c r="S15" s="41">
        <v>0</v>
      </c>
      <c r="T15" s="41">
        <v>0</v>
      </c>
      <c r="U15" s="41">
        <v>0</v>
      </c>
      <c r="V15" s="41">
        <v>0</v>
      </c>
    </row>
    <row r="16" spans="1:99" x14ac:dyDescent="0.2">
      <c r="A16">
        <v>378</v>
      </c>
      <c r="B16" t="s">
        <v>147</v>
      </c>
      <c r="C16" t="s">
        <v>88</v>
      </c>
      <c r="D16">
        <v>3</v>
      </c>
      <c r="E16" t="s">
        <v>19</v>
      </c>
      <c r="F16" t="s">
        <v>16</v>
      </c>
      <c r="G16" s="29">
        <v>1</v>
      </c>
      <c r="H16" s="29">
        <v>0.5</v>
      </c>
      <c r="I16" s="29">
        <v>0.5</v>
      </c>
      <c r="J16" s="29">
        <v>0.5</v>
      </c>
      <c r="K16" s="30">
        <v>0.2</v>
      </c>
      <c r="L16" s="30">
        <v>0.2</v>
      </c>
      <c r="M16" s="30">
        <v>0.2</v>
      </c>
      <c r="N16" s="30">
        <v>0.2</v>
      </c>
      <c r="O16" s="31">
        <v>0.2</v>
      </c>
      <c r="P16" s="31">
        <v>0.2</v>
      </c>
      <c r="Q16" s="31">
        <v>0.2</v>
      </c>
      <c r="R16" s="31">
        <v>0.2</v>
      </c>
      <c r="S16" s="42">
        <v>0.2</v>
      </c>
      <c r="T16" s="42">
        <v>0.2</v>
      </c>
      <c r="U16" s="42">
        <v>0.2</v>
      </c>
      <c r="V16" s="42">
        <v>0.2</v>
      </c>
    </row>
    <row r="17" spans="1:22" x14ac:dyDescent="0.2">
      <c r="A17">
        <v>379</v>
      </c>
      <c r="B17" t="s">
        <v>333</v>
      </c>
      <c r="C17" t="s">
        <v>80</v>
      </c>
      <c r="D17">
        <v>3</v>
      </c>
      <c r="E17" t="s">
        <v>19</v>
      </c>
      <c r="F17" t="s">
        <v>16</v>
      </c>
      <c r="G17" s="29">
        <v>0.2</v>
      </c>
      <c r="H17" s="29">
        <v>0.2</v>
      </c>
      <c r="I17" s="29">
        <v>0.2</v>
      </c>
      <c r="J17" s="29">
        <v>0.2</v>
      </c>
      <c r="K17" s="30">
        <v>0.5</v>
      </c>
      <c r="L17" s="30">
        <v>0.5</v>
      </c>
      <c r="M17" s="30">
        <v>0.5</v>
      </c>
      <c r="N17" s="30">
        <v>0.5</v>
      </c>
      <c r="O17" s="31">
        <v>0.5</v>
      </c>
      <c r="P17" s="31">
        <v>0.5</v>
      </c>
      <c r="Q17" s="31">
        <v>0.5</v>
      </c>
      <c r="R17" s="31">
        <v>0.5</v>
      </c>
      <c r="S17" s="42">
        <v>0.5</v>
      </c>
      <c r="T17" s="42">
        <v>0.5</v>
      </c>
      <c r="U17" s="42">
        <v>0.5</v>
      </c>
      <c r="V17" s="42">
        <v>0.5</v>
      </c>
    </row>
    <row r="18" spans="1:22" x14ac:dyDescent="0.2">
      <c r="A18">
        <v>380</v>
      </c>
      <c r="B18" t="s">
        <v>106</v>
      </c>
      <c r="C18" t="s">
        <v>80</v>
      </c>
      <c r="D18">
        <v>3</v>
      </c>
      <c r="E18" t="s">
        <v>19</v>
      </c>
      <c r="F18" t="s">
        <v>16</v>
      </c>
      <c r="G18" s="29">
        <v>0.5</v>
      </c>
      <c r="H18" s="29">
        <v>0.5</v>
      </c>
      <c r="I18" s="29">
        <v>0.5</v>
      </c>
      <c r="J18" s="29">
        <v>0.5</v>
      </c>
      <c r="K18" s="30">
        <v>0.8</v>
      </c>
      <c r="L18" s="30">
        <v>0.8</v>
      </c>
      <c r="M18" s="30">
        <v>0.8</v>
      </c>
      <c r="N18" s="30">
        <v>0.8</v>
      </c>
      <c r="O18" s="31">
        <v>1</v>
      </c>
      <c r="P18" s="31">
        <v>1</v>
      </c>
      <c r="Q18" s="31">
        <v>1</v>
      </c>
      <c r="R18" s="31">
        <v>1</v>
      </c>
      <c r="S18" s="41">
        <v>1</v>
      </c>
      <c r="T18" s="41">
        <v>1</v>
      </c>
      <c r="U18" s="41">
        <v>1</v>
      </c>
      <c r="V18" s="41">
        <v>1</v>
      </c>
    </row>
    <row r="19" spans="1:22" x14ac:dyDescent="0.2">
      <c r="A19">
        <v>381</v>
      </c>
      <c r="B19" t="s">
        <v>334</v>
      </c>
      <c r="C19" t="s">
        <v>80</v>
      </c>
      <c r="D19">
        <v>3</v>
      </c>
      <c r="E19" t="s">
        <v>19</v>
      </c>
      <c r="F19" t="s">
        <v>16</v>
      </c>
      <c r="G19" s="29">
        <v>0.5</v>
      </c>
      <c r="H19" s="29">
        <v>0.5</v>
      </c>
      <c r="I19" s="29">
        <v>0.5</v>
      </c>
      <c r="J19" s="29">
        <v>0.5</v>
      </c>
      <c r="K19" s="30">
        <v>0.8</v>
      </c>
      <c r="L19" s="30">
        <v>0.8</v>
      </c>
      <c r="M19" s="30">
        <v>0.8</v>
      </c>
      <c r="N19" s="30">
        <v>0.8</v>
      </c>
      <c r="O19" s="31">
        <v>0.2</v>
      </c>
      <c r="P19" s="31">
        <v>0.2</v>
      </c>
      <c r="Q19" s="31">
        <v>0.2</v>
      </c>
      <c r="R19" s="31">
        <v>0.2</v>
      </c>
      <c r="S19" s="49">
        <v>0</v>
      </c>
      <c r="T19" s="49">
        <v>0</v>
      </c>
      <c r="U19" s="49">
        <v>0</v>
      </c>
      <c r="V19" s="49">
        <v>0</v>
      </c>
    </row>
    <row r="20" spans="1:22" x14ac:dyDescent="0.2">
      <c r="A20">
        <v>382</v>
      </c>
      <c r="B20" t="s">
        <v>154</v>
      </c>
      <c r="C20" t="s">
        <v>80</v>
      </c>
      <c r="D20">
        <v>3</v>
      </c>
      <c r="E20" t="s">
        <v>19</v>
      </c>
      <c r="F20" t="s">
        <v>16</v>
      </c>
      <c r="G20" s="29">
        <v>0.5</v>
      </c>
      <c r="H20" s="29">
        <v>0.5</v>
      </c>
      <c r="I20" s="29">
        <v>0.5</v>
      </c>
      <c r="J20" s="29">
        <v>0.5</v>
      </c>
      <c r="K20" s="30">
        <v>0.2</v>
      </c>
      <c r="L20" s="30">
        <v>0.2</v>
      </c>
      <c r="M20" s="30">
        <v>0.2</v>
      </c>
      <c r="N20" s="30">
        <v>0.2</v>
      </c>
      <c r="O20" s="31">
        <v>0.8</v>
      </c>
      <c r="P20" s="31">
        <v>0.8</v>
      </c>
      <c r="Q20" s="31">
        <v>0.8</v>
      </c>
      <c r="R20" s="31">
        <v>0.8</v>
      </c>
      <c r="S20" s="50">
        <v>1.3</v>
      </c>
      <c r="T20" s="50">
        <v>1.3</v>
      </c>
      <c r="U20" s="50">
        <v>1.3</v>
      </c>
      <c r="V20" s="50">
        <v>1.3</v>
      </c>
    </row>
    <row r="21" spans="1:22" x14ac:dyDescent="0.2">
      <c r="A21">
        <v>383</v>
      </c>
      <c r="B21" t="s">
        <v>335</v>
      </c>
      <c r="C21" t="s">
        <v>88</v>
      </c>
      <c r="D21">
        <v>3</v>
      </c>
      <c r="E21" t="s">
        <v>10</v>
      </c>
      <c r="F21" t="s">
        <v>37</v>
      </c>
      <c r="G21" s="29">
        <v>0.5</v>
      </c>
      <c r="H21" s="29">
        <v>0.5</v>
      </c>
      <c r="I21" s="29">
        <v>0.5</v>
      </c>
      <c r="J21" s="29">
        <v>0.5</v>
      </c>
      <c r="K21" s="30">
        <v>0</v>
      </c>
      <c r="L21" s="30">
        <v>0</v>
      </c>
      <c r="M21" s="30">
        <v>0</v>
      </c>
      <c r="N21" s="30">
        <v>0</v>
      </c>
      <c r="O21" s="31">
        <v>0</v>
      </c>
      <c r="P21" s="31">
        <v>0</v>
      </c>
      <c r="Q21" s="31">
        <v>0</v>
      </c>
      <c r="R21" s="31">
        <v>0</v>
      </c>
      <c r="S21" s="41">
        <v>0</v>
      </c>
      <c r="T21" s="41">
        <v>0</v>
      </c>
      <c r="U21" s="41">
        <v>0</v>
      </c>
      <c r="V21" s="41">
        <v>0</v>
      </c>
    </row>
    <row r="22" spans="1:22" x14ac:dyDescent="0.2">
      <c r="A22">
        <v>385</v>
      </c>
      <c r="B22" t="s">
        <v>336</v>
      </c>
      <c r="C22" t="s">
        <v>337</v>
      </c>
      <c r="D22">
        <v>3</v>
      </c>
      <c r="E22" t="s">
        <v>223</v>
      </c>
      <c r="F22" t="s">
        <v>37</v>
      </c>
      <c r="G22" s="29">
        <v>0</v>
      </c>
      <c r="H22" s="29">
        <v>0</v>
      </c>
      <c r="I22" s="29">
        <v>0</v>
      </c>
      <c r="J22" s="29">
        <v>0</v>
      </c>
      <c r="K22" s="30">
        <v>0</v>
      </c>
      <c r="L22" s="30">
        <v>0</v>
      </c>
      <c r="M22" s="30">
        <v>0</v>
      </c>
      <c r="N22" s="30">
        <v>0</v>
      </c>
      <c r="O22" s="31">
        <v>0</v>
      </c>
      <c r="P22" s="31">
        <v>0</v>
      </c>
      <c r="Q22" s="31">
        <v>0</v>
      </c>
      <c r="R22" s="31">
        <v>0</v>
      </c>
      <c r="S22" s="41">
        <v>0</v>
      </c>
      <c r="T22" s="41">
        <v>0</v>
      </c>
      <c r="U22" s="41">
        <v>0</v>
      </c>
      <c r="V22" s="41">
        <v>0</v>
      </c>
    </row>
    <row r="23" spans="1:22" x14ac:dyDescent="0.2">
      <c r="A23">
        <v>387</v>
      </c>
      <c r="B23" t="s">
        <v>338</v>
      </c>
      <c r="C23" t="s">
        <v>88</v>
      </c>
      <c r="D23">
        <v>3</v>
      </c>
      <c r="E23" t="s">
        <v>216</v>
      </c>
      <c r="F23" t="s">
        <v>37</v>
      </c>
      <c r="G23" s="29">
        <v>0.2</v>
      </c>
      <c r="H23" s="29">
        <v>0.2</v>
      </c>
      <c r="I23" s="29">
        <v>0.2</v>
      </c>
      <c r="J23" s="29">
        <v>0.2</v>
      </c>
      <c r="K23" s="30">
        <v>0.2</v>
      </c>
      <c r="L23" s="30">
        <v>0.2</v>
      </c>
      <c r="M23" s="30">
        <v>0.2</v>
      </c>
      <c r="N23" s="30">
        <v>0.2</v>
      </c>
      <c r="O23" s="31">
        <v>0.2</v>
      </c>
      <c r="P23" s="31">
        <v>0.2</v>
      </c>
      <c r="Q23" s="31">
        <v>0.2</v>
      </c>
      <c r="R23" s="31">
        <v>0.2</v>
      </c>
      <c r="S23" s="42">
        <v>0.2</v>
      </c>
      <c r="T23" s="42">
        <v>0.2</v>
      </c>
      <c r="U23" s="42">
        <v>0.2</v>
      </c>
      <c r="V23" s="42">
        <v>0.2</v>
      </c>
    </row>
    <row r="24" spans="1:22" x14ac:dyDescent="0.2">
      <c r="A24">
        <v>388</v>
      </c>
      <c r="B24" t="s">
        <v>339</v>
      </c>
      <c r="C24" t="s">
        <v>337</v>
      </c>
      <c r="D24">
        <v>3</v>
      </c>
      <c r="E24" t="s">
        <v>10</v>
      </c>
      <c r="F24" t="s">
        <v>37</v>
      </c>
      <c r="G24" s="29">
        <v>0</v>
      </c>
      <c r="H24" s="29">
        <v>0</v>
      </c>
      <c r="I24" s="29">
        <v>0</v>
      </c>
      <c r="J24" s="29">
        <v>0</v>
      </c>
      <c r="K24" s="30">
        <v>0</v>
      </c>
      <c r="L24" s="30">
        <v>0</v>
      </c>
      <c r="M24" s="30">
        <v>0</v>
      </c>
      <c r="N24" s="30">
        <v>0</v>
      </c>
      <c r="O24" s="31">
        <v>0</v>
      </c>
      <c r="P24" s="31">
        <v>0</v>
      </c>
      <c r="Q24" s="31">
        <v>0</v>
      </c>
      <c r="R24" s="31">
        <v>0</v>
      </c>
      <c r="S24" s="41">
        <v>0</v>
      </c>
      <c r="T24" s="41">
        <v>0</v>
      </c>
      <c r="U24" s="41">
        <v>0</v>
      </c>
      <c r="V24" s="41">
        <v>0</v>
      </c>
    </row>
    <row r="25" spans="1:22" x14ac:dyDescent="0.2">
      <c r="A25">
        <v>394</v>
      </c>
      <c r="B25" t="s">
        <v>340</v>
      </c>
      <c r="C25" t="s">
        <v>88</v>
      </c>
      <c r="D25">
        <v>3</v>
      </c>
      <c r="E25" t="s">
        <v>218</v>
      </c>
      <c r="F25" t="s">
        <v>37</v>
      </c>
      <c r="G25" s="29">
        <v>0.2</v>
      </c>
      <c r="H25" s="29">
        <v>0.2</v>
      </c>
      <c r="I25" s="29">
        <v>0.2</v>
      </c>
      <c r="J25" s="29">
        <v>0</v>
      </c>
      <c r="K25" s="30">
        <v>0</v>
      </c>
      <c r="L25" s="30">
        <v>0</v>
      </c>
      <c r="M25" s="30">
        <v>0</v>
      </c>
      <c r="N25" s="30">
        <v>0</v>
      </c>
      <c r="O25" s="31">
        <v>0</v>
      </c>
      <c r="P25" s="31">
        <v>0</v>
      </c>
      <c r="Q25" s="31">
        <v>0</v>
      </c>
      <c r="R25" s="31">
        <v>0</v>
      </c>
      <c r="S25" s="41">
        <v>0</v>
      </c>
      <c r="T25" s="41">
        <v>0</v>
      </c>
      <c r="U25" s="41">
        <v>0</v>
      </c>
      <c r="V25" s="41">
        <v>0</v>
      </c>
    </row>
    <row r="26" spans="1:22" x14ac:dyDescent="0.2">
      <c r="A26">
        <v>396</v>
      </c>
      <c r="B26" t="s">
        <v>341</v>
      </c>
      <c r="C26" t="s">
        <v>88</v>
      </c>
      <c r="D26">
        <v>3</v>
      </c>
      <c r="E26" t="s">
        <v>19</v>
      </c>
      <c r="F26" t="s">
        <v>21</v>
      </c>
      <c r="G26" s="29">
        <v>0.5</v>
      </c>
      <c r="H26" s="29">
        <v>0.5</v>
      </c>
      <c r="I26" s="29">
        <v>0.5</v>
      </c>
      <c r="J26" s="29">
        <v>0.5</v>
      </c>
      <c r="K26" s="30">
        <v>0</v>
      </c>
      <c r="L26" s="30">
        <v>0</v>
      </c>
      <c r="M26" s="30">
        <v>0</v>
      </c>
      <c r="N26" s="30">
        <v>0</v>
      </c>
      <c r="O26" s="31">
        <v>0</v>
      </c>
      <c r="P26" s="31">
        <v>0</v>
      </c>
      <c r="Q26" s="31">
        <v>0</v>
      </c>
      <c r="R26" s="31">
        <v>0</v>
      </c>
      <c r="S26" s="29">
        <v>0</v>
      </c>
      <c r="T26" s="29">
        <v>0</v>
      </c>
      <c r="U26" s="29">
        <v>0</v>
      </c>
      <c r="V26" s="29">
        <v>0</v>
      </c>
    </row>
    <row r="27" spans="1:22" x14ac:dyDescent="0.2">
      <c r="A27">
        <v>398</v>
      </c>
      <c r="B27" t="s">
        <v>342</v>
      </c>
      <c r="C27" t="s">
        <v>337</v>
      </c>
      <c r="D27">
        <v>3</v>
      </c>
      <c r="E27" t="s">
        <v>218</v>
      </c>
      <c r="F27" t="s">
        <v>21</v>
      </c>
      <c r="G27" s="29">
        <v>0</v>
      </c>
      <c r="H27" s="29">
        <v>0</v>
      </c>
      <c r="I27" s="29">
        <v>0</v>
      </c>
      <c r="J27" s="29">
        <v>0</v>
      </c>
      <c r="K27" s="30">
        <v>0</v>
      </c>
      <c r="L27" s="30">
        <v>0</v>
      </c>
      <c r="M27" s="30">
        <v>0</v>
      </c>
      <c r="N27" s="30">
        <v>0</v>
      </c>
      <c r="O27" s="31">
        <v>0</v>
      </c>
      <c r="P27" s="31">
        <v>0</v>
      </c>
      <c r="Q27" s="31">
        <v>0</v>
      </c>
      <c r="R27" s="31">
        <v>0</v>
      </c>
      <c r="S27" s="29">
        <v>0</v>
      </c>
      <c r="T27" s="29">
        <v>0</v>
      </c>
      <c r="U27" s="29">
        <v>0</v>
      </c>
      <c r="V27" s="29">
        <v>0</v>
      </c>
    </row>
    <row r="28" spans="1:22" x14ac:dyDescent="0.2">
      <c r="F28" s="32" t="s">
        <v>27</v>
      </c>
      <c r="G28" s="33">
        <f t="shared" ref="G28:V28" si="0">SUM(G4:G27)</f>
        <v>6.6000000000000014</v>
      </c>
      <c r="H28" s="33">
        <f t="shared" si="0"/>
        <v>6.1000000000000014</v>
      </c>
      <c r="I28" s="33">
        <f t="shared" si="0"/>
        <v>6.1000000000000014</v>
      </c>
      <c r="J28" s="33">
        <f t="shared" si="0"/>
        <v>5.9000000000000012</v>
      </c>
      <c r="K28" s="34">
        <f t="shared" si="0"/>
        <v>5.2000000000000011</v>
      </c>
      <c r="L28" s="34">
        <f t="shared" si="0"/>
        <v>5.2000000000000011</v>
      </c>
      <c r="M28" s="34">
        <f t="shared" si="0"/>
        <v>5.2000000000000011</v>
      </c>
      <c r="N28" s="34">
        <f t="shared" si="0"/>
        <v>5.2000000000000011</v>
      </c>
      <c r="O28" s="35">
        <f t="shared" si="0"/>
        <v>5.2</v>
      </c>
      <c r="P28" s="35">
        <f t="shared" si="0"/>
        <v>5.2</v>
      </c>
      <c r="Q28" s="35">
        <f t="shared" si="0"/>
        <v>5.2</v>
      </c>
      <c r="R28" s="35">
        <f t="shared" si="0"/>
        <v>5.2</v>
      </c>
      <c r="S28" s="33">
        <f t="shared" si="0"/>
        <v>5.5</v>
      </c>
      <c r="T28" s="33">
        <f t="shared" si="0"/>
        <v>5.5</v>
      </c>
      <c r="U28" s="33">
        <f t="shared" si="0"/>
        <v>5.5</v>
      </c>
      <c r="V28" s="33">
        <f t="shared" si="0"/>
        <v>5.5</v>
      </c>
    </row>
    <row r="29" spans="1:22" x14ac:dyDescent="0.2">
      <c r="F29" s="32" t="s">
        <v>28</v>
      </c>
      <c r="G29" s="386">
        <f>SUM(G28,H28,I28,J28)/4</f>
        <v>6.1750000000000016</v>
      </c>
      <c r="H29" s="386"/>
      <c r="I29" s="386"/>
      <c r="J29" s="386"/>
      <c r="K29" s="387">
        <f>SUM(K28,L28,M28,N28)/4</f>
        <v>5.2000000000000011</v>
      </c>
      <c r="L29" s="387"/>
      <c r="M29" s="387"/>
      <c r="N29" s="387"/>
      <c r="O29" s="388">
        <f>SUM(O28,P28,Q28,R28)/4</f>
        <v>5.2</v>
      </c>
      <c r="P29" s="388"/>
      <c r="Q29" s="388"/>
      <c r="R29" s="388"/>
      <c r="S29" s="386">
        <f>SUM(S28,T28,U28,V28)/4</f>
        <v>5.5</v>
      </c>
      <c r="T29" s="386"/>
      <c r="U29" s="386"/>
      <c r="V29" s="386"/>
    </row>
  </sheetData>
  <mergeCells count="14">
    <mergeCell ref="F1:F2"/>
    <mergeCell ref="A1:A3"/>
    <mergeCell ref="B1:B3"/>
    <mergeCell ref="C1:C3"/>
    <mergeCell ref="D1:D3"/>
    <mergeCell ref="E1:E2"/>
    <mergeCell ref="G1:J1"/>
    <mergeCell ref="K1:N1"/>
    <mergeCell ref="O1:R1"/>
    <mergeCell ref="S1:V1"/>
    <mergeCell ref="G29:J29"/>
    <mergeCell ref="K29:N29"/>
    <mergeCell ref="O29:R29"/>
    <mergeCell ref="S29:V29"/>
  </mergeCells>
  <pageMargins left="0.7" right="0.7" top="0.75" bottom="0.75" header="0.3" footer="0.3"/>
  <pageSetup paperSize="9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36EA-E235-434D-9459-B63389CF5F05}">
  <dimension ref="A1:CQ16"/>
  <sheetViews>
    <sheetView zoomScale="150" zoomScaleNormal="150"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W8" sqref="W8:Z14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402</v>
      </c>
      <c r="B4" t="s">
        <v>345</v>
      </c>
      <c r="C4" t="s">
        <v>346</v>
      </c>
      <c r="D4">
        <v>3</v>
      </c>
      <c r="E4" t="s">
        <v>19</v>
      </c>
      <c r="F4" t="s">
        <v>16</v>
      </c>
      <c r="G4" s="11">
        <v>6.3</v>
      </c>
      <c r="H4" s="11">
        <v>6.3</v>
      </c>
      <c r="I4" s="11">
        <v>6.3</v>
      </c>
      <c r="J4" s="11">
        <v>6.3</v>
      </c>
      <c r="K4" s="12">
        <v>7.65</v>
      </c>
      <c r="L4" s="12">
        <v>7.65</v>
      </c>
      <c r="M4" s="12">
        <v>7.65</v>
      </c>
      <c r="N4" s="12">
        <v>7.65</v>
      </c>
      <c r="O4" s="233">
        <v>7.65</v>
      </c>
      <c r="P4" s="233">
        <v>7.65</v>
      </c>
      <c r="Q4" s="233">
        <v>7.65</v>
      </c>
      <c r="R4" s="233">
        <v>7.65</v>
      </c>
      <c r="S4" s="10">
        <v>6.6</v>
      </c>
      <c r="T4" s="10">
        <v>6.6</v>
      </c>
      <c r="U4" s="10">
        <v>6.6</v>
      </c>
      <c r="V4" s="10">
        <v>6.6</v>
      </c>
      <c r="W4" s="239">
        <v>6.3</v>
      </c>
      <c r="X4" s="239">
        <v>6.3</v>
      </c>
      <c r="Y4" s="239">
        <v>6.3</v>
      </c>
      <c r="Z4" s="239">
        <v>6.3</v>
      </c>
      <c r="AA4" s="1" t="s">
        <v>32</v>
      </c>
    </row>
    <row r="5" spans="1:95" x14ac:dyDescent="0.2">
      <c r="A5">
        <v>399</v>
      </c>
      <c r="B5" t="s">
        <v>347</v>
      </c>
      <c r="C5" t="s">
        <v>347</v>
      </c>
      <c r="D5">
        <v>3</v>
      </c>
      <c r="E5" t="s">
        <v>19</v>
      </c>
      <c r="F5" t="s">
        <v>37</v>
      </c>
      <c r="G5" s="11">
        <v>0.25</v>
      </c>
      <c r="H5" s="11">
        <v>0.25</v>
      </c>
      <c r="I5" s="11">
        <v>0.25</v>
      </c>
      <c r="J5" s="11">
        <v>0.25</v>
      </c>
      <c r="K5" s="12">
        <v>0.25</v>
      </c>
      <c r="L5" s="12">
        <v>0.25</v>
      </c>
      <c r="M5" s="12">
        <v>0.25</v>
      </c>
      <c r="N5" s="12">
        <v>0.25</v>
      </c>
      <c r="O5" s="233">
        <v>0.25</v>
      </c>
      <c r="P5" s="233">
        <v>0.25</v>
      </c>
      <c r="Q5" s="233">
        <v>0.25</v>
      </c>
      <c r="R5" s="233">
        <v>0.25</v>
      </c>
      <c r="S5" s="10">
        <v>0.25</v>
      </c>
      <c r="T5" s="10">
        <v>0.25</v>
      </c>
      <c r="U5" s="10">
        <v>0.25</v>
      </c>
      <c r="V5" s="10">
        <v>0.25</v>
      </c>
      <c r="W5" s="239">
        <v>0.25</v>
      </c>
      <c r="X5" s="239">
        <v>0.25</v>
      </c>
      <c r="Y5" s="239">
        <v>0.25</v>
      </c>
      <c r="Z5" s="239">
        <v>0.25</v>
      </c>
      <c r="AA5" s="1" t="s">
        <v>579</v>
      </c>
    </row>
    <row r="6" spans="1:95" x14ac:dyDescent="0.2">
      <c r="A6">
        <v>400</v>
      </c>
      <c r="B6" t="s">
        <v>348</v>
      </c>
      <c r="C6" t="s">
        <v>347</v>
      </c>
      <c r="D6">
        <v>3</v>
      </c>
      <c r="E6" t="s">
        <v>19</v>
      </c>
      <c r="F6" t="s">
        <v>16</v>
      </c>
      <c r="G6" s="11">
        <v>0.5</v>
      </c>
      <c r="H6" s="11">
        <v>0.5</v>
      </c>
      <c r="I6" s="11">
        <v>0.5</v>
      </c>
      <c r="J6" s="11">
        <v>0.5</v>
      </c>
      <c r="K6" s="12">
        <v>0.5</v>
      </c>
      <c r="L6" s="12">
        <v>0.5</v>
      </c>
      <c r="M6" s="12">
        <v>0.5</v>
      </c>
      <c r="N6" s="12">
        <v>0.5</v>
      </c>
      <c r="O6" s="233">
        <v>0.5</v>
      </c>
      <c r="P6" s="233">
        <v>0.5</v>
      </c>
      <c r="Q6" s="233">
        <v>0.5</v>
      </c>
      <c r="R6" s="233">
        <v>0.5</v>
      </c>
      <c r="S6" s="10">
        <v>0.5</v>
      </c>
      <c r="T6" s="10">
        <v>0.5</v>
      </c>
      <c r="U6" s="10">
        <v>0.5</v>
      </c>
      <c r="V6" s="10">
        <v>0.5</v>
      </c>
      <c r="W6" s="239">
        <v>0.5</v>
      </c>
      <c r="X6" s="239">
        <v>0.5</v>
      </c>
      <c r="Y6" s="239">
        <v>0.5</v>
      </c>
      <c r="Z6" s="239">
        <v>0.5</v>
      </c>
      <c r="AA6" s="1" t="s">
        <v>579</v>
      </c>
    </row>
    <row r="7" spans="1:95" x14ac:dyDescent="0.2">
      <c r="A7">
        <v>401</v>
      </c>
      <c r="B7" t="s">
        <v>349</v>
      </c>
      <c r="C7" t="s">
        <v>350</v>
      </c>
      <c r="D7">
        <v>3</v>
      </c>
      <c r="E7" t="s">
        <v>19</v>
      </c>
      <c r="F7" t="s">
        <v>16</v>
      </c>
      <c r="G7" s="11">
        <v>4</v>
      </c>
      <c r="H7" s="11">
        <v>4</v>
      </c>
      <c r="I7" s="11">
        <v>4</v>
      </c>
      <c r="J7" s="11">
        <v>4</v>
      </c>
      <c r="K7" s="12">
        <v>4</v>
      </c>
      <c r="L7" s="12">
        <v>4</v>
      </c>
      <c r="M7" s="12">
        <v>4</v>
      </c>
      <c r="N7" s="12">
        <v>4</v>
      </c>
      <c r="O7" s="233">
        <v>4</v>
      </c>
      <c r="P7" s="233">
        <v>4</v>
      </c>
      <c r="Q7" s="233">
        <v>4</v>
      </c>
      <c r="R7" s="233">
        <v>4</v>
      </c>
      <c r="S7" s="10">
        <v>4</v>
      </c>
      <c r="T7" s="10">
        <v>4</v>
      </c>
      <c r="U7" s="10">
        <v>4</v>
      </c>
      <c r="V7" s="10">
        <v>4</v>
      </c>
      <c r="W7" s="239">
        <v>4</v>
      </c>
      <c r="X7" s="239">
        <v>4</v>
      </c>
      <c r="Y7" s="239">
        <v>4</v>
      </c>
      <c r="Z7" s="239">
        <v>4</v>
      </c>
      <c r="AA7" s="1" t="s">
        <v>579</v>
      </c>
    </row>
    <row r="8" spans="1:95" x14ac:dyDescent="0.2">
      <c r="A8">
        <v>585</v>
      </c>
      <c r="B8" t="s">
        <v>343</v>
      </c>
      <c r="C8" t="s">
        <v>106</v>
      </c>
      <c r="D8">
        <v>3</v>
      </c>
      <c r="E8" t="s">
        <v>19</v>
      </c>
      <c r="F8" t="s">
        <v>344</v>
      </c>
      <c r="G8" s="11">
        <v>0</v>
      </c>
      <c r="H8" s="11">
        <v>0</v>
      </c>
      <c r="I8" s="11">
        <v>0</v>
      </c>
      <c r="J8" s="11">
        <v>0</v>
      </c>
      <c r="K8" s="12">
        <v>0.2</v>
      </c>
      <c r="L8" s="12">
        <v>0.2</v>
      </c>
      <c r="M8" s="12">
        <v>0.2</v>
      </c>
      <c r="N8" s="12">
        <v>0.2</v>
      </c>
      <c r="O8" s="233">
        <v>0.2</v>
      </c>
      <c r="P8" s="233">
        <v>0.2</v>
      </c>
      <c r="Q8" s="233">
        <v>0.2</v>
      </c>
      <c r="R8" s="233">
        <v>0.2</v>
      </c>
      <c r="S8" s="10">
        <v>0</v>
      </c>
      <c r="T8" s="10">
        <v>0</v>
      </c>
      <c r="U8" s="10">
        <v>0</v>
      </c>
      <c r="V8" s="10">
        <v>0</v>
      </c>
      <c r="W8" s="239">
        <v>0</v>
      </c>
      <c r="X8" s="239">
        <v>0</v>
      </c>
      <c r="Y8" s="239">
        <v>0</v>
      </c>
      <c r="Z8" s="239">
        <v>0</v>
      </c>
      <c r="AA8" s="1" t="s">
        <v>559</v>
      </c>
    </row>
    <row r="9" spans="1:95" x14ac:dyDescent="0.2">
      <c r="A9">
        <v>589</v>
      </c>
      <c r="B9" t="s">
        <v>351</v>
      </c>
      <c r="C9" t="s">
        <v>107</v>
      </c>
      <c r="D9">
        <v>3</v>
      </c>
      <c r="E9" t="s">
        <v>15</v>
      </c>
      <c r="F9" t="s">
        <v>48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2">
        <v>0</v>
      </c>
      <c r="M9" s="12">
        <v>6.7000000000000004E-2</v>
      </c>
      <c r="N9" s="12">
        <v>0.2</v>
      </c>
      <c r="O9" s="233">
        <v>0.2</v>
      </c>
      <c r="P9" s="233">
        <v>0.2</v>
      </c>
      <c r="Q9" s="233">
        <v>0.2</v>
      </c>
      <c r="R9" s="233">
        <v>0.2</v>
      </c>
      <c r="S9" s="10">
        <v>0.2</v>
      </c>
      <c r="T9" s="10">
        <v>0.2</v>
      </c>
      <c r="U9" s="10">
        <v>0.2</v>
      </c>
      <c r="V9" s="10">
        <v>0.2</v>
      </c>
      <c r="W9" s="239">
        <v>0.2</v>
      </c>
      <c r="X9" s="239">
        <v>0.2</v>
      </c>
      <c r="Y9" s="239">
        <v>0.2</v>
      </c>
      <c r="Z9" s="239">
        <v>0.2</v>
      </c>
    </row>
    <row r="10" spans="1:95" x14ac:dyDescent="0.2">
      <c r="A10">
        <v>404</v>
      </c>
      <c r="B10" t="s">
        <v>352</v>
      </c>
      <c r="C10" t="s">
        <v>26</v>
      </c>
      <c r="D10">
        <v>3</v>
      </c>
      <c r="E10" t="s">
        <v>19</v>
      </c>
      <c r="F10" t="s">
        <v>16</v>
      </c>
      <c r="G10" s="11">
        <v>2</v>
      </c>
      <c r="H10" s="11">
        <v>2</v>
      </c>
      <c r="I10" s="11">
        <v>2</v>
      </c>
      <c r="J10" s="11">
        <v>2</v>
      </c>
      <c r="K10" s="12">
        <v>1</v>
      </c>
      <c r="L10" s="12">
        <v>1</v>
      </c>
      <c r="M10" s="12">
        <v>1</v>
      </c>
      <c r="N10" s="12">
        <v>1</v>
      </c>
      <c r="O10" s="233">
        <v>1</v>
      </c>
      <c r="P10" s="233">
        <v>1</v>
      </c>
      <c r="Q10" s="233">
        <v>1</v>
      </c>
      <c r="R10" s="233">
        <v>1</v>
      </c>
      <c r="S10" s="10">
        <v>1</v>
      </c>
      <c r="T10" s="10">
        <v>1</v>
      </c>
      <c r="U10" s="10">
        <v>1</v>
      </c>
      <c r="V10" s="10">
        <v>1</v>
      </c>
      <c r="W10" s="239">
        <v>1</v>
      </c>
      <c r="X10" s="239">
        <v>1</v>
      </c>
      <c r="Y10" s="239">
        <v>1</v>
      </c>
      <c r="Z10" s="239">
        <v>1</v>
      </c>
    </row>
    <row r="11" spans="1:95" x14ac:dyDescent="0.2">
      <c r="A11">
        <v>405</v>
      </c>
      <c r="B11" t="s">
        <v>353</v>
      </c>
      <c r="C11" t="s">
        <v>26</v>
      </c>
      <c r="D11">
        <v>3</v>
      </c>
      <c r="E11" t="s">
        <v>19</v>
      </c>
      <c r="F11" t="s">
        <v>16</v>
      </c>
      <c r="G11" s="11">
        <v>2.35</v>
      </c>
      <c r="H11" s="11">
        <v>2.35</v>
      </c>
      <c r="I11" s="11">
        <v>2.35</v>
      </c>
      <c r="J11" s="11">
        <v>2.35</v>
      </c>
      <c r="K11" s="12">
        <v>2.4500000000000002</v>
      </c>
      <c r="L11" s="12">
        <v>2.4500000000000002</v>
      </c>
      <c r="M11" s="12">
        <v>2.4500000000000002</v>
      </c>
      <c r="N11" s="12">
        <v>2.4500000000000002</v>
      </c>
      <c r="O11" s="233">
        <v>2.4500000000000002</v>
      </c>
      <c r="P11" s="233">
        <v>2.4500000000000002</v>
      </c>
      <c r="Q11" s="233">
        <v>2.4500000000000002</v>
      </c>
      <c r="R11" s="233">
        <v>2.4500000000000002</v>
      </c>
      <c r="S11" s="10">
        <v>2.4500000000000002</v>
      </c>
      <c r="T11" s="10">
        <v>2.4500000000000002</v>
      </c>
      <c r="U11" s="10">
        <v>2.4500000000000002</v>
      </c>
      <c r="V11" s="10">
        <v>2.4500000000000002</v>
      </c>
      <c r="W11" s="239">
        <v>2.4500000000000002</v>
      </c>
      <c r="X11" s="239">
        <v>2.4500000000000002</v>
      </c>
      <c r="Y11" s="239">
        <v>2.4500000000000002</v>
      </c>
      <c r="Z11" s="239">
        <v>2.4500000000000002</v>
      </c>
    </row>
    <row r="12" spans="1:95" x14ac:dyDescent="0.2">
      <c r="A12">
        <v>540</v>
      </c>
      <c r="B12" t="s">
        <v>354</v>
      </c>
      <c r="C12" t="s">
        <v>14</v>
      </c>
      <c r="D12">
        <v>3</v>
      </c>
      <c r="E12" t="s">
        <v>19</v>
      </c>
      <c r="F12" t="s">
        <v>21</v>
      </c>
      <c r="G12" s="11">
        <v>0.25</v>
      </c>
      <c r="H12" s="11">
        <v>0</v>
      </c>
      <c r="I12" s="11">
        <v>0</v>
      </c>
      <c r="J12" s="11">
        <v>0</v>
      </c>
      <c r="K12" s="12">
        <v>0</v>
      </c>
      <c r="L12" s="12">
        <v>0</v>
      </c>
      <c r="M12" s="12">
        <v>0</v>
      </c>
      <c r="N12" s="12">
        <v>0</v>
      </c>
      <c r="O12" s="233">
        <v>0</v>
      </c>
      <c r="P12" s="233">
        <v>0</v>
      </c>
      <c r="Q12" s="233">
        <v>0</v>
      </c>
      <c r="R12" s="233">
        <v>0</v>
      </c>
      <c r="S12" s="10">
        <v>0</v>
      </c>
      <c r="T12" s="10">
        <v>0</v>
      </c>
      <c r="U12" s="10">
        <v>0</v>
      </c>
      <c r="V12" s="10">
        <v>0</v>
      </c>
      <c r="W12" s="239">
        <v>0</v>
      </c>
      <c r="X12" s="239">
        <v>0</v>
      </c>
      <c r="Y12" s="239">
        <v>0</v>
      </c>
      <c r="Z12" s="239">
        <v>0</v>
      </c>
      <c r="AA12" s="1" t="s">
        <v>559</v>
      </c>
    </row>
    <row r="13" spans="1:95" x14ac:dyDescent="0.2">
      <c r="A13">
        <v>583</v>
      </c>
      <c r="B13" t="s">
        <v>355</v>
      </c>
      <c r="C13" t="s">
        <v>14</v>
      </c>
      <c r="D13">
        <v>3</v>
      </c>
      <c r="E13" t="s">
        <v>19</v>
      </c>
      <c r="F13" t="s">
        <v>48</v>
      </c>
      <c r="G13" s="11">
        <v>0</v>
      </c>
      <c r="H13" s="11">
        <v>0</v>
      </c>
      <c r="I13" s="11">
        <v>0</v>
      </c>
      <c r="J13" s="11">
        <v>0</v>
      </c>
      <c r="K13" s="12">
        <v>0</v>
      </c>
      <c r="L13" s="12">
        <v>0</v>
      </c>
      <c r="M13" s="12">
        <v>0.1</v>
      </c>
      <c r="N13" s="12">
        <v>0.1</v>
      </c>
      <c r="O13" s="233">
        <v>0.1</v>
      </c>
      <c r="P13" s="233">
        <v>0.1</v>
      </c>
      <c r="Q13" s="233">
        <v>0.1</v>
      </c>
      <c r="R13" s="233">
        <v>0.1</v>
      </c>
      <c r="S13" s="10">
        <v>0</v>
      </c>
      <c r="T13" s="10">
        <v>0</v>
      </c>
      <c r="U13" s="10">
        <v>0</v>
      </c>
      <c r="V13" s="10">
        <v>0</v>
      </c>
      <c r="W13" s="239">
        <v>0</v>
      </c>
      <c r="X13" s="239">
        <v>0</v>
      </c>
      <c r="Y13" s="239">
        <v>0</v>
      </c>
      <c r="Z13" s="239">
        <v>0</v>
      </c>
      <c r="AA13" s="1" t="s">
        <v>559</v>
      </c>
    </row>
    <row r="14" spans="1:95" x14ac:dyDescent="0.2">
      <c r="A14">
        <v>689</v>
      </c>
      <c r="B14" t="s">
        <v>580</v>
      </c>
      <c r="C14" t="s">
        <v>14</v>
      </c>
      <c r="D14">
        <v>3</v>
      </c>
      <c r="E14" t="s">
        <v>19</v>
      </c>
      <c r="F14" t="s">
        <v>16</v>
      </c>
      <c r="G14" s="11">
        <v>0</v>
      </c>
      <c r="H14" s="11">
        <v>0</v>
      </c>
      <c r="I14" s="11">
        <v>0</v>
      </c>
      <c r="J14" s="11">
        <v>0</v>
      </c>
      <c r="K14" s="12">
        <v>0</v>
      </c>
      <c r="L14" s="12">
        <v>0</v>
      </c>
      <c r="M14" s="12">
        <v>0</v>
      </c>
      <c r="N14" s="12">
        <v>0</v>
      </c>
      <c r="O14" s="233">
        <v>0</v>
      </c>
      <c r="P14" s="233">
        <v>0</v>
      </c>
      <c r="Q14" s="233">
        <v>0</v>
      </c>
      <c r="R14" s="233">
        <v>0</v>
      </c>
      <c r="S14" s="10">
        <v>2</v>
      </c>
      <c r="T14" s="10">
        <v>2</v>
      </c>
      <c r="U14" s="10">
        <v>2</v>
      </c>
      <c r="V14" s="10">
        <v>2</v>
      </c>
      <c r="W14" s="239">
        <v>2</v>
      </c>
      <c r="X14" s="239">
        <v>2</v>
      </c>
      <c r="Y14" s="239">
        <v>2</v>
      </c>
      <c r="Z14" s="239">
        <v>2</v>
      </c>
      <c r="AA14" s="1"/>
    </row>
    <row r="15" spans="1:95" x14ac:dyDescent="0.2">
      <c r="F15" s="13" t="s">
        <v>27</v>
      </c>
      <c r="G15" s="15">
        <f t="shared" ref="G15:R15" si="0">SUM(G4:G14)</f>
        <v>15.65</v>
      </c>
      <c r="H15" s="15">
        <f t="shared" si="0"/>
        <v>15.4</v>
      </c>
      <c r="I15" s="15">
        <f t="shared" si="0"/>
        <v>15.4</v>
      </c>
      <c r="J15" s="15">
        <f t="shared" si="0"/>
        <v>15.4</v>
      </c>
      <c r="K15" s="16">
        <f t="shared" si="0"/>
        <v>16.05</v>
      </c>
      <c r="L15" s="16">
        <f t="shared" si="0"/>
        <v>16.05</v>
      </c>
      <c r="M15" s="16">
        <f t="shared" si="0"/>
        <v>16.217000000000002</v>
      </c>
      <c r="N15" s="16">
        <f t="shared" si="0"/>
        <v>16.350000000000001</v>
      </c>
      <c r="O15" s="234">
        <f t="shared" si="0"/>
        <v>16.350000000000001</v>
      </c>
      <c r="P15" s="234">
        <f t="shared" si="0"/>
        <v>16.350000000000001</v>
      </c>
      <c r="Q15" s="234">
        <f t="shared" si="0"/>
        <v>16.350000000000001</v>
      </c>
      <c r="R15" s="234">
        <f t="shared" si="0"/>
        <v>16.350000000000001</v>
      </c>
      <c r="S15" s="14">
        <f t="shared" ref="S15:V15" si="1">SUM(S4:S14)</f>
        <v>17</v>
      </c>
      <c r="T15" s="14">
        <f t="shared" si="1"/>
        <v>17</v>
      </c>
      <c r="U15" s="14">
        <f t="shared" si="1"/>
        <v>17</v>
      </c>
      <c r="V15" s="14">
        <f t="shared" si="1"/>
        <v>17</v>
      </c>
      <c r="W15" s="240">
        <f t="shared" ref="W15:Z15" si="2">SUM(W4:W14)</f>
        <v>16.7</v>
      </c>
      <c r="X15" s="240">
        <f t="shared" si="2"/>
        <v>16.7</v>
      </c>
      <c r="Y15" s="240">
        <f t="shared" si="2"/>
        <v>16.7</v>
      </c>
      <c r="Z15" s="240">
        <f t="shared" si="2"/>
        <v>16.7</v>
      </c>
    </row>
    <row r="16" spans="1:95" x14ac:dyDescent="0.2">
      <c r="F16" s="13" t="s">
        <v>28</v>
      </c>
      <c r="G16" s="338">
        <f>SUM(G15,H15,I15,J15)/4</f>
        <v>15.4625</v>
      </c>
      <c r="H16" s="339"/>
      <c r="I16" s="339"/>
      <c r="J16" s="339"/>
      <c r="K16" s="329">
        <f>SUM(K15,L15,M15,N15)/4</f>
        <v>16.16675</v>
      </c>
      <c r="L16" s="330"/>
      <c r="M16" s="330"/>
      <c r="N16" s="330"/>
      <c r="O16" s="340">
        <f>SUM(O15,P15,Q15,R15)/4</f>
        <v>16.350000000000001</v>
      </c>
      <c r="P16" s="341"/>
      <c r="Q16" s="341"/>
      <c r="R16" s="341"/>
      <c r="S16" s="331">
        <f>SUM(S15,T15,U15,V15)/4</f>
        <v>17</v>
      </c>
      <c r="T16" s="332"/>
      <c r="U16" s="332"/>
      <c r="V16" s="332"/>
      <c r="W16" s="349">
        <f>SUM(W15,X15,Y15,Z15)/4</f>
        <v>16.7</v>
      </c>
      <c r="X16" s="350"/>
      <c r="Y16" s="350"/>
      <c r="Z16" s="350"/>
    </row>
  </sheetData>
  <mergeCells count="16">
    <mergeCell ref="W1:Z1"/>
    <mergeCell ref="G16:J16"/>
    <mergeCell ref="K16:N16"/>
    <mergeCell ref="O16:R16"/>
    <mergeCell ref="S16:V16"/>
    <mergeCell ref="W16:Z16"/>
    <mergeCell ref="G1:J1"/>
    <mergeCell ref="K1:N1"/>
    <mergeCell ref="O1:R1"/>
    <mergeCell ref="S1:V1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ACBC-4A85-0D42-80AD-94EBC60E4F22}">
  <dimension ref="A1:CQ11"/>
  <sheetViews>
    <sheetView zoomScale="150" zoomScaleNormal="150"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406</v>
      </c>
      <c r="B4" t="s">
        <v>356</v>
      </c>
      <c r="C4" t="s">
        <v>107</v>
      </c>
      <c r="D4">
        <v>3</v>
      </c>
      <c r="E4" t="s">
        <v>19</v>
      </c>
      <c r="F4" t="s">
        <v>37</v>
      </c>
      <c r="G4" s="11">
        <v>0.25</v>
      </c>
      <c r="H4" s="11">
        <v>0.25</v>
      </c>
      <c r="I4" s="11">
        <v>0.25</v>
      </c>
      <c r="J4" s="11">
        <v>0.25</v>
      </c>
      <c r="K4" s="12">
        <v>0.25</v>
      </c>
      <c r="L4" s="12">
        <v>0.25</v>
      </c>
      <c r="M4" s="12">
        <v>0.25</v>
      </c>
      <c r="N4" s="12">
        <v>0.25</v>
      </c>
      <c r="O4" s="233">
        <v>0</v>
      </c>
      <c r="P4" s="233">
        <v>0</v>
      </c>
      <c r="Q4" s="233">
        <v>0</v>
      </c>
      <c r="R4" s="233">
        <v>0</v>
      </c>
      <c r="S4" s="10">
        <v>0</v>
      </c>
      <c r="T4" s="10">
        <v>0</v>
      </c>
      <c r="U4" s="10">
        <v>0</v>
      </c>
      <c r="V4" s="10">
        <v>0</v>
      </c>
      <c r="W4" s="239">
        <v>0</v>
      </c>
      <c r="X4" s="239">
        <v>0</v>
      </c>
      <c r="Y4" s="239">
        <v>0</v>
      </c>
      <c r="Z4" s="239">
        <v>0</v>
      </c>
    </row>
    <row r="5" spans="1:95" x14ac:dyDescent="0.2">
      <c r="A5">
        <v>407</v>
      </c>
      <c r="B5" t="s">
        <v>357</v>
      </c>
      <c r="C5" t="s">
        <v>107</v>
      </c>
      <c r="D5">
        <v>3</v>
      </c>
      <c r="E5" t="s">
        <v>146</v>
      </c>
      <c r="F5" t="s">
        <v>37</v>
      </c>
      <c r="G5" s="11">
        <v>0.5</v>
      </c>
      <c r="H5" s="11">
        <v>0.5</v>
      </c>
      <c r="I5" s="11">
        <v>0.5</v>
      </c>
      <c r="J5" s="11">
        <v>0.5</v>
      </c>
      <c r="K5" s="12">
        <v>0.5</v>
      </c>
      <c r="L5" s="12">
        <v>0.5</v>
      </c>
      <c r="M5" s="12">
        <v>0.5</v>
      </c>
      <c r="N5" s="12">
        <v>0.5</v>
      </c>
      <c r="O5" s="233">
        <v>0.5</v>
      </c>
      <c r="P5" s="233">
        <v>0.5</v>
      </c>
      <c r="Q5" s="233">
        <v>0.5</v>
      </c>
      <c r="R5" s="233">
        <v>0.5</v>
      </c>
      <c r="S5" s="10">
        <v>0.5</v>
      </c>
      <c r="T5" s="10">
        <v>0.5</v>
      </c>
      <c r="U5" s="10">
        <v>0.5</v>
      </c>
      <c r="V5" s="10">
        <v>0.5</v>
      </c>
      <c r="W5" s="239">
        <v>0.5</v>
      </c>
      <c r="X5" s="239">
        <v>0.5</v>
      </c>
      <c r="Y5" s="239">
        <v>0.5</v>
      </c>
      <c r="Z5" s="239">
        <v>0.5</v>
      </c>
    </row>
    <row r="6" spans="1:95" x14ac:dyDescent="0.2">
      <c r="A6">
        <v>408</v>
      </c>
      <c r="B6" t="s">
        <v>358</v>
      </c>
      <c r="C6" t="s">
        <v>359</v>
      </c>
      <c r="D6">
        <v>3</v>
      </c>
      <c r="E6" t="s">
        <v>360</v>
      </c>
      <c r="F6" t="s">
        <v>37</v>
      </c>
      <c r="G6" s="11">
        <v>0.5</v>
      </c>
      <c r="H6" s="11">
        <v>0.5</v>
      </c>
      <c r="I6" s="11">
        <v>0.5</v>
      </c>
      <c r="J6" s="11">
        <v>0.5</v>
      </c>
      <c r="K6" s="12">
        <v>0.5</v>
      </c>
      <c r="L6" s="12">
        <v>0.5</v>
      </c>
      <c r="M6" s="12">
        <v>0.5</v>
      </c>
      <c r="N6" s="12">
        <v>0.5</v>
      </c>
      <c r="O6" s="233">
        <v>0.5</v>
      </c>
      <c r="P6" s="233">
        <v>0.5</v>
      </c>
      <c r="Q6" s="233">
        <v>0.5</v>
      </c>
      <c r="R6" s="233">
        <v>0.5</v>
      </c>
      <c r="S6" s="10">
        <v>0.5</v>
      </c>
      <c r="T6" s="10">
        <v>0.5</v>
      </c>
      <c r="U6" s="10">
        <v>0.5</v>
      </c>
      <c r="V6" s="10">
        <v>0.5</v>
      </c>
      <c r="W6" s="239">
        <v>0.5</v>
      </c>
      <c r="X6" s="239">
        <v>0.5</v>
      </c>
      <c r="Y6" s="239">
        <v>0.5</v>
      </c>
      <c r="Z6" s="239">
        <v>0.5</v>
      </c>
    </row>
    <row r="7" spans="1:95" x14ac:dyDescent="0.2">
      <c r="A7">
        <v>409</v>
      </c>
      <c r="B7" t="s">
        <v>145</v>
      </c>
      <c r="C7" t="s">
        <v>359</v>
      </c>
      <c r="D7">
        <v>3</v>
      </c>
      <c r="E7" t="s">
        <v>361</v>
      </c>
      <c r="F7" t="s">
        <v>37</v>
      </c>
      <c r="G7" s="11">
        <v>0.25</v>
      </c>
      <c r="H7" s="11">
        <v>0.25</v>
      </c>
      <c r="I7" s="11">
        <v>0.25</v>
      </c>
      <c r="J7" s="11">
        <v>0.25</v>
      </c>
      <c r="K7" s="12">
        <v>0.25</v>
      </c>
      <c r="L7" s="12">
        <v>0.25</v>
      </c>
      <c r="M7" s="12">
        <v>0.25</v>
      </c>
      <c r="N7" s="12">
        <v>0.25</v>
      </c>
      <c r="O7" s="233">
        <v>0.25</v>
      </c>
      <c r="P7" s="233">
        <v>0.25</v>
      </c>
      <c r="Q7" s="233">
        <v>0.25</v>
      </c>
      <c r="R7" s="233">
        <v>0.25</v>
      </c>
      <c r="S7" s="10">
        <v>0.25</v>
      </c>
      <c r="T7" s="10">
        <v>0.25</v>
      </c>
      <c r="U7" s="10">
        <v>0.25</v>
      </c>
      <c r="V7" s="10">
        <v>0.25</v>
      </c>
      <c r="W7" s="239">
        <v>0.25</v>
      </c>
      <c r="X7" s="239">
        <v>0.25</v>
      </c>
      <c r="Y7" s="239">
        <v>0.25</v>
      </c>
      <c r="Z7" s="239">
        <v>0.25</v>
      </c>
    </row>
    <row r="8" spans="1:95" x14ac:dyDescent="0.2">
      <c r="A8">
        <v>410</v>
      </c>
      <c r="B8" t="s">
        <v>362</v>
      </c>
      <c r="C8" t="s">
        <v>359</v>
      </c>
      <c r="D8">
        <v>3</v>
      </c>
      <c r="E8" t="s">
        <v>363</v>
      </c>
      <c r="F8" t="s">
        <v>37</v>
      </c>
      <c r="G8" s="11">
        <v>3</v>
      </c>
      <c r="H8" s="11">
        <v>3</v>
      </c>
      <c r="I8" s="11">
        <v>3</v>
      </c>
      <c r="J8" s="11">
        <v>3</v>
      </c>
      <c r="K8" s="12">
        <v>3</v>
      </c>
      <c r="L8" s="12">
        <v>3</v>
      </c>
      <c r="M8" s="12">
        <v>3</v>
      </c>
      <c r="N8" s="12">
        <v>3</v>
      </c>
      <c r="O8" s="233">
        <v>3</v>
      </c>
      <c r="P8" s="233">
        <v>3</v>
      </c>
      <c r="Q8" s="233">
        <v>3</v>
      </c>
      <c r="R8" s="233">
        <v>3</v>
      </c>
      <c r="S8" s="10">
        <v>3</v>
      </c>
      <c r="T8" s="10">
        <v>3</v>
      </c>
      <c r="U8" s="10">
        <v>3</v>
      </c>
      <c r="V8" s="10">
        <v>3</v>
      </c>
      <c r="W8" s="239">
        <v>3</v>
      </c>
      <c r="X8" s="239">
        <v>3</v>
      </c>
      <c r="Y8" s="239">
        <v>3</v>
      </c>
      <c r="Z8" s="239">
        <v>3</v>
      </c>
    </row>
    <row r="9" spans="1:95" x14ac:dyDescent="0.2">
      <c r="A9">
        <v>574</v>
      </c>
      <c r="B9" t="s">
        <v>364</v>
      </c>
      <c r="C9" t="s">
        <v>245</v>
      </c>
      <c r="D9">
        <v>3</v>
      </c>
      <c r="E9" t="s">
        <v>19</v>
      </c>
      <c r="F9" t="s">
        <v>48</v>
      </c>
      <c r="G9" s="11">
        <v>0.25</v>
      </c>
      <c r="H9" s="11">
        <v>0.25</v>
      </c>
      <c r="I9" s="11">
        <v>0.25</v>
      </c>
      <c r="J9" s="11">
        <v>0.25</v>
      </c>
      <c r="K9" s="12">
        <v>0.2</v>
      </c>
      <c r="L9" s="12">
        <v>0.2</v>
      </c>
      <c r="M9" s="12">
        <v>0.2</v>
      </c>
      <c r="N9" s="12">
        <v>0.2</v>
      </c>
      <c r="O9" s="233">
        <v>0.2</v>
      </c>
      <c r="P9" s="233">
        <v>0.2</v>
      </c>
      <c r="Q9" s="233">
        <v>0.2</v>
      </c>
      <c r="R9" s="233">
        <v>0.2</v>
      </c>
      <c r="S9" s="10">
        <v>0.2</v>
      </c>
      <c r="T9" s="10">
        <v>0.2</v>
      </c>
      <c r="U9" s="10">
        <v>0.2</v>
      </c>
      <c r="V9" s="10">
        <v>0.2</v>
      </c>
      <c r="W9" s="239">
        <v>0.2</v>
      </c>
      <c r="X9" s="239">
        <v>0.2</v>
      </c>
      <c r="Y9" s="239">
        <v>0.2</v>
      </c>
      <c r="Z9" s="239">
        <v>0.2</v>
      </c>
    </row>
    <row r="10" spans="1:95" x14ac:dyDescent="0.2">
      <c r="F10" s="13" t="s">
        <v>27</v>
      </c>
      <c r="G10" s="15">
        <f t="shared" ref="G10:R10" si="0">SUM(G4:G9)</f>
        <v>4.75</v>
      </c>
      <c r="H10" s="15">
        <f t="shared" si="0"/>
        <v>4.75</v>
      </c>
      <c r="I10" s="15">
        <f t="shared" si="0"/>
        <v>4.75</v>
      </c>
      <c r="J10" s="15">
        <f t="shared" si="0"/>
        <v>4.75</v>
      </c>
      <c r="K10" s="16">
        <f t="shared" si="0"/>
        <v>4.7</v>
      </c>
      <c r="L10" s="16">
        <f t="shared" si="0"/>
        <v>4.7</v>
      </c>
      <c r="M10" s="16">
        <f t="shared" si="0"/>
        <v>4.7</v>
      </c>
      <c r="N10" s="16">
        <f t="shared" si="0"/>
        <v>4.7</v>
      </c>
      <c r="O10" s="234">
        <f t="shared" si="0"/>
        <v>4.45</v>
      </c>
      <c r="P10" s="234">
        <f t="shared" si="0"/>
        <v>4.45</v>
      </c>
      <c r="Q10" s="234">
        <f t="shared" si="0"/>
        <v>4.45</v>
      </c>
      <c r="R10" s="234">
        <f t="shared" si="0"/>
        <v>4.45</v>
      </c>
      <c r="S10" s="14">
        <f t="shared" ref="S10:Z10" si="1">SUM(S4:S9)</f>
        <v>4.45</v>
      </c>
      <c r="T10" s="14">
        <f t="shared" si="1"/>
        <v>4.45</v>
      </c>
      <c r="U10" s="14">
        <f t="shared" si="1"/>
        <v>4.45</v>
      </c>
      <c r="V10" s="14">
        <f t="shared" si="1"/>
        <v>4.45</v>
      </c>
      <c r="W10" s="240">
        <f t="shared" si="1"/>
        <v>4.45</v>
      </c>
      <c r="X10" s="240">
        <f t="shared" si="1"/>
        <v>4.45</v>
      </c>
      <c r="Y10" s="240">
        <f t="shared" si="1"/>
        <v>4.45</v>
      </c>
      <c r="Z10" s="240">
        <f t="shared" si="1"/>
        <v>4.45</v>
      </c>
    </row>
    <row r="11" spans="1:95" x14ac:dyDescent="0.2">
      <c r="F11" s="13" t="s">
        <v>28</v>
      </c>
      <c r="G11" s="338">
        <f>SUM(G10,H10,I10,J10)/4</f>
        <v>4.75</v>
      </c>
      <c r="H11" s="339"/>
      <c r="I11" s="339"/>
      <c r="J11" s="339"/>
      <c r="K11" s="329">
        <f>SUM(K10,L10,M10,N10)/4</f>
        <v>4.7</v>
      </c>
      <c r="L11" s="330"/>
      <c r="M11" s="330"/>
      <c r="N11" s="330"/>
      <c r="O11" s="340">
        <f>SUM(O10,P10,Q10,R10)/4</f>
        <v>4.45</v>
      </c>
      <c r="P11" s="341"/>
      <c r="Q11" s="341"/>
      <c r="R11" s="341"/>
      <c r="S11" s="331">
        <f>SUM(S10,T10,U10,V10)/4</f>
        <v>4.45</v>
      </c>
      <c r="T11" s="332"/>
      <c r="U11" s="332"/>
      <c r="V11" s="332"/>
      <c r="W11" s="349">
        <f>AVERAGE(W10:Z10)</f>
        <v>4.45</v>
      </c>
      <c r="X11" s="350"/>
      <c r="Y11" s="350"/>
      <c r="Z11" s="350"/>
    </row>
  </sheetData>
  <mergeCells count="16">
    <mergeCell ref="W1:Z1"/>
    <mergeCell ref="W11:Z11"/>
    <mergeCell ref="G1:J1"/>
    <mergeCell ref="K1:N1"/>
    <mergeCell ref="O1:R1"/>
    <mergeCell ref="S1:V1"/>
    <mergeCell ref="G11:J11"/>
    <mergeCell ref="K11:N11"/>
    <mergeCell ref="O11:R11"/>
    <mergeCell ref="S11:V11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F923-34EA-764F-B428-FEF5AF82ED37}">
  <dimension ref="A1:CQ50"/>
  <sheetViews>
    <sheetView zoomScale="150" zoomScaleNormal="140" workbookViewId="0">
      <pane xSplit="2" ySplit="3" topLeftCell="S24" activePane="bottomRight" state="frozen"/>
      <selection pane="topRight" activeCell="C1" sqref="C1"/>
      <selection pane="bottomLeft" activeCell="A4" sqref="A4"/>
      <selection pane="bottomRight" activeCell="AH48" sqref="AH48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411</v>
      </c>
      <c r="B4" t="s">
        <v>29</v>
      </c>
      <c r="C4" t="s">
        <v>30</v>
      </c>
      <c r="D4">
        <v>3</v>
      </c>
      <c r="E4" t="s">
        <v>19</v>
      </c>
      <c r="F4" t="s">
        <v>16</v>
      </c>
      <c r="G4" s="11">
        <v>0.1</v>
      </c>
      <c r="H4" s="11">
        <v>0.1</v>
      </c>
      <c r="I4" s="11">
        <v>0.1</v>
      </c>
      <c r="J4" s="11">
        <v>0.1</v>
      </c>
      <c r="K4" s="12">
        <v>0.1</v>
      </c>
      <c r="L4" s="12">
        <v>0.1</v>
      </c>
      <c r="M4" s="12">
        <v>0.1</v>
      </c>
      <c r="N4" s="12">
        <v>0.1</v>
      </c>
      <c r="O4" s="233">
        <v>0.1</v>
      </c>
      <c r="P4" s="233">
        <v>0.1</v>
      </c>
      <c r="Q4" s="233">
        <v>0.1</v>
      </c>
      <c r="R4" s="233">
        <v>0.1</v>
      </c>
      <c r="S4" s="10">
        <v>0.1</v>
      </c>
      <c r="T4" s="10">
        <v>0.1</v>
      </c>
      <c r="U4" s="10">
        <v>0.1</v>
      </c>
      <c r="V4" s="10">
        <v>0.1</v>
      </c>
      <c r="W4" s="239">
        <v>0.5</v>
      </c>
      <c r="X4" s="239">
        <v>0.5</v>
      </c>
      <c r="Y4" s="239">
        <v>0.5</v>
      </c>
      <c r="Z4" s="239">
        <v>0.5</v>
      </c>
      <c r="AA4" s="1" t="s">
        <v>32</v>
      </c>
      <c r="AD4">
        <f t="shared" ref="AD4:AG6" si="0">W4-S4</f>
        <v>0.4</v>
      </c>
      <c r="AE4">
        <f t="shared" si="0"/>
        <v>0.4</v>
      </c>
      <c r="AF4">
        <f t="shared" si="0"/>
        <v>0.4</v>
      </c>
      <c r="AG4">
        <f t="shared" si="0"/>
        <v>0.4</v>
      </c>
    </row>
    <row r="5" spans="1:95" x14ac:dyDescent="0.2">
      <c r="A5">
        <v>412</v>
      </c>
      <c r="B5" t="s">
        <v>33</v>
      </c>
      <c r="C5" t="s">
        <v>30</v>
      </c>
      <c r="D5">
        <v>3</v>
      </c>
      <c r="E5" t="s">
        <v>19</v>
      </c>
      <c r="F5" t="s">
        <v>16</v>
      </c>
      <c r="G5" s="11">
        <v>0.5</v>
      </c>
      <c r="H5" s="11">
        <v>0.5</v>
      </c>
      <c r="I5" s="11">
        <v>0.5</v>
      </c>
      <c r="J5" s="11">
        <v>0.5</v>
      </c>
      <c r="K5" s="12">
        <v>0.5</v>
      </c>
      <c r="L5" s="12">
        <v>0.5</v>
      </c>
      <c r="M5" s="12">
        <v>0.5</v>
      </c>
      <c r="N5" s="12">
        <v>0.5</v>
      </c>
      <c r="O5" s="233">
        <v>0.5</v>
      </c>
      <c r="P5" s="233">
        <v>0.5</v>
      </c>
      <c r="Q5" s="233">
        <v>0.5</v>
      </c>
      <c r="R5" s="233">
        <v>0.5</v>
      </c>
      <c r="S5" s="10">
        <v>0.5</v>
      </c>
      <c r="T5" s="10">
        <v>0.5</v>
      </c>
      <c r="U5" s="10">
        <v>0.5</v>
      </c>
      <c r="V5" s="10">
        <v>0.5</v>
      </c>
      <c r="W5" s="239">
        <v>0.1</v>
      </c>
      <c r="X5" s="239">
        <v>0.1</v>
      </c>
      <c r="Y5" s="239">
        <v>0.1</v>
      </c>
      <c r="Z5" s="239">
        <v>0.1</v>
      </c>
      <c r="AA5" s="1" t="s">
        <v>32</v>
      </c>
      <c r="AD5">
        <f t="shared" si="0"/>
        <v>-0.4</v>
      </c>
      <c r="AE5">
        <f t="shared" si="0"/>
        <v>-0.4</v>
      </c>
      <c r="AF5">
        <f t="shared" si="0"/>
        <v>-0.4</v>
      </c>
      <c r="AG5">
        <f t="shared" si="0"/>
        <v>-0.4</v>
      </c>
    </row>
    <row r="6" spans="1:95" x14ac:dyDescent="0.2">
      <c r="A6">
        <v>571</v>
      </c>
      <c r="B6" t="s">
        <v>365</v>
      </c>
      <c r="C6" t="s">
        <v>366</v>
      </c>
      <c r="D6">
        <v>3</v>
      </c>
      <c r="E6" t="s">
        <v>10</v>
      </c>
      <c r="F6" t="s">
        <v>37</v>
      </c>
      <c r="G6" s="11">
        <v>0</v>
      </c>
      <c r="H6" s="11">
        <v>0</v>
      </c>
      <c r="I6" s="11">
        <v>0.5</v>
      </c>
      <c r="J6" s="11">
        <v>0</v>
      </c>
      <c r="K6" s="12">
        <v>0</v>
      </c>
      <c r="L6" s="12">
        <v>0</v>
      </c>
      <c r="M6" s="12">
        <v>0</v>
      </c>
      <c r="N6" s="12">
        <v>0</v>
      </c>
      <c r="O6" s="233">
        <v>0</v>
      </c>
      <c r="P6" s="233">
        <v>0</v>
      </c>
      <c r="Q6" s="233">
        <v>0</v>
      </c>
      <c r="R6" s="233">
        <v>0</v>
      </c>
      <c r="S6" s="10">
        <v>0</v>
      </c>
      <c r="T6" s="10">
        <v>0</v>
      </c>
      <c r="U6" s="10">
        <v>0</v>
      </c>
      <c r="V6" s="10">
        <v>0</v>
      </c>
      <c r="W6" s="239">
        <v>0</v>
      </c>
      <c r="X6" s="239">
        <v>0</v>
      </c>
      <c r="Y6" s="239">
        <v>0</v>
      </c>
      <c r="Z6" s="239">
        <v>0</v>
      </c>
      <c r="AA6" s="1" t="s">
        <v>559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</row>
    <row r="7" spans="1:95" x14ac:dyDescent="0.2">
      <c r="A7">
        <v>572</v>
      </c>
      <c r="B7" t="s">
        <v>367</v>
      </c>
      <c r="C7" t="s">
        <v>366</v>
      </c>
      <c r="D7">
        <v>3</v>
      </c>
      <c r="E7" t="s">
        <v>10</v>
      </c>
      <c r="F7" t="s">
        <v>37</v>
      </c>
      <c r="G7" s="11">
        <v>0</v>
      </c>
      <c r="H7" s="11">
        <v>0</v>
      </c>
      <c r="I7" s="11">
        <v>0</v>
      </c>
      <c r="J7" s="11">
        <v>1</v>
      </c>
      <c r="K7" s="12">
        <v>0</v>
      </c>
      <c r="L7" s="12">
        <v>0</v>
      </c>
      <c r="M7" s="12">
        <v>0</v>
      </c>
      <c r="N7" s="12">
        <v>0</v>
      </c>
      <c r="O7" s="233">
        <v>0</v>
      </c>
      <c r="P7" s="233">
        <v>0</v>
      </c>
      <c r="Q7" s="233">
        <v>0</v>
      </c>
      <c r="R7" s="233">
        <v>0</v>
      </c>
      <c r="S7" s="10">
        <v>0</v>
      </c>
      <c r="T7" s="10">
        <v>0</v>
      </c>
      <c r="U7" s="10">
        <v>0</v>
      </c>
      <c r="V7" s="10">
        <v>0</v>
      </c>
      <c r="W7" s="239">
        <v>0</v>
      </c>
      <c r="X7" s="239">
        <v>0</v>
      </c>
      <c r="Y7" s="239">
        <v>0</v>
      </c>
      <c r="Z7" s="239">
        <v>0</v>
      </c>
      <c r="AA7" s="1" t="s">
        <v>559</v>
      </c>
      <c r="AD7">
        <f t="shared" ref="AD7:AD48" si="1">W7-S7</f>
        <v>0</v>
      </c>
      <c r="AE7">
        <f t="shared" ref="AE7:AE48" si="2">X7-T7</f>
        <v>0</v>
      </c>
      <c r="AF7">
        <f t="shared" ref="AF7:AF48" si="3">Y7-U7</f>
        <v>0</v>
      </c>
      <c r="AG7">
        <f t="shared" ref="AG7:AG48" si="4">Z7-V7</f>
        <v>0</v>
      </c>
    </row>
    <row r="8" spans="1:95" x14ac:dyDescent="0.2">
      <c r="A8">
        <v>603</v>
      </c>
      <c r="B8" t="s">
        <v>368</v>
      </c>
      <c r="C8" t="s">
        <v>35</v>
      </c>
      <c r="D8">
        <v>3</v>
      </c>
      <c r="E8" t="s">
        <v>142</v>
      </c>
      <c r="F8" t="s">
        <v>261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2">
        <v>0</v>
      </c>
      <c r="M8" s="12">
        <v>0</v>
      </c>
      <c r="N8" s="12">
        <v>0</v>
      </c>
      <c r="O8" s="233">
        <v>0.3</v>
      </c>
      <c r="P8" s="233">
        <v>0.3</v>
      </c>
      <c r="Q8" s="233">
        <v>0.3</v>
      </c>
      <c r="R8" s="233">
        <v>0.3</v>
      </c>
      <c r="S8" s="10">
        <v>0.5</v>
      </c>
      <c r="T8" s="10">
        <v>0.5</v>
      </c>
      <c r="U8" s="10">
        <v>0.5</v>
      </c>
      <c r="V8" s="10">
        <v>0.5</v>
      </c>
      <c r="W8" s="239">
        <v>0.5</v>
      </c>
      <c r="X8" s="239">
        <v>0.6</v>
      </c>
      <c r="Y8" s="239">
        <v>0.6</v>
      </c>
      <c r="Z8" s="239">
        <v>0.4</v>
      </c>
      <c r="AD8">
        <f t="shared" si="1"/>
        <v>0</v>
      </c>
      <c r="AE8">
        <f t="shared" si="2"/>
        <v>9.9999999999999978E-2</v>
      </c>
      <c r="AF8">
        <f t="shared" si="3"/>
        <v>9.9999999999999978E-2</v>
      </c>
      <c r="AG8">
        <f t="shared" si="4"/>
        <v>-9.9999999999999978E-2</v>
      </c>
    </row>
    <row r="9" spans="1:95" x14ac:dyDescent="0.2">
      <c r="A9">
        <v>413</v>
      </c>
      <c r="B9" t="s">
        <v>105</v>
      </c>
      <c r="C9" t="s">
        <v>30</v>
      </c>
      <c r="D9">
        <v>3</v>
      </c>
      <c r="E9" t="s">
        <v>19</v>
      </c>
      <c r="F9" t="s">
        <v>16</v>
      </c>
      <c r="G9" s="11">
        <v>0.9</v>
      </c>
      <c r="H9" s="11">
        <v>0.9</v>
      </c>
      <c r="I9" s="11">
        <v>0.9</v>
      </c>
      <c r="J9" s="11">
        <v>0.9</v>
      </c>
      <c r="K9" s="12">
        <v>0.5</v>
      </c>
      <c r="L9" s="12">
        <v>0.5</v>
      </c>
      <c r="M9" s="12">
        <v>0.5</v>
      </c>
      <c r="N9" s="12">
        <v>0.5</v>
      </c>
      <c r="O9" s="233">
        <v>0.5</v>
      </c>
      <c r="P9" s="233">
        <v>0.5</v>
      </c>
      <c r="Q9" s="233">
        <v>0.5</v>
      </c>
      <c r="R9" s="233">
        <v>0.5</v>
      </c>
      <c r="S9" s="10">
        <v>0.5</v>
      </c>
      <c r="T9" s="10">
        <v>0.5</v>
      </c>
      <c r="U9" s="10">
        <v>0.5</v>
      </c>
      <c r="V9" s="10">
        <v>0.5</v>
      </c>
      <c r="W9" s="239">
        <v>0.5</v>
      </c>
      <c r="X9" s="239">
        <v>0.5</v>
      </c>
      <c r="Y9" s="239">
        <v>0.5</v>
      </c>
      <c r="Z9" s="239">
        <v>0.5</v>
      </c>
      <c r="AD9">
        <f t="shared" si="1"/>
        <v>0</v>
      </c>
      <c r="AE9">
        <f t="shared" si="2"/>
        <v>0</v>
      </c>
      <c r="AF9">
        <f t="shared" si="3"/>
        <v>0</v>
      </c>
      <c r="AG9">
        <f t="shared" si="4"/>
        <v>0</v>
      </c>
    </row>
    <row r="10" spans="1:95" x14ac:dyDescent="0.2">
      <c r="A10">
        <v>414</v>
      </c>
      <c r="B10" t="s">
        <v>369</v>
      </c>
      <c r="C10" t="s">
        <v>30</v>
      </c>
      <c r="D10">
        <v>3</v>
      </c>
      <c r="E10" t="s">
        <v>19</v>
      </c>
      <c r="F10" t="s">
        <v>21</v>
      </c>
      <c r="G10" s="11">
        <v>0.1</v>
      </c>
      <c r="H10" s="11">
        <v>0.1</v>
      </c>
      <c r="I10" s="11">
        <v>0.1</v>
      </c>
      <c r="J10" s="11">
        <v>0.1</v>
      </c>
      <c r="K10" s="12">
        <v>0</v>
      </c>
      <c r="L10" s="12">
        <v>0</v>
      </c>
      <c r="M10" s="12">
        <v>0</v>
      </c>
      <c r="N10" s="12">
        <v>0</v>
      </c>
      <c r="O10" s="233">
        <v>0</v>
      </c>
      <c r="P10" s="233">
        <v>0</v>
      </c>
      <c r="Q10" s="233">
        <v>0</v>
      </c>
      <c r="R10" s="233">
        <v>0</v>
      </c>
      <c r="S10" s="10">
        <v>0</v>
      </c>
      <c r="T10" s="10">
        <v>0</v>
      </c>
      <c r="U10" s="10">
        <v>0</v>
      </c>
      <c r="V10" s="10">
        <v>0</v>
      </c>
      <c r="W10" s="239">
        <v>0</v>
      </c>
      <c r="X10" s="239">
        <v>0</v>
      </c>
      <c r="Y10" s="239">
        <v>0</v>
      </c>
      <c r="Z10" s="239">
        <v>0</v>
      </c>
      <c r="AA10" s="1" t="s">
        <v>559</v>
      </c>
      <c r="AD10">
        <f t="shared" si="1"/>
        <v>0</v>
      </c>
      <c r="AE10">
        <f t="shared" si="2"/>
        <v>0</v>
      </c>
      <c r="AF10">
        <f t="shared" si="3"/>
        <v>0</v>
      </c>
      <c r="AG10">
        <f t="shared" si="4"/>
        <v>0</v>
      </c>
    </row>
    <row r="11" spans="1:95" x14ac:dyDescent="0.2">
      <c r="A11">
        <v>415</v>
      </c>
      <c r="B11" t="s">
        <v>87</v>
      </c>
      <c r="C11" t="s">
        <v>370</v>
      </c>
      <c r="D11">
        <v>3</v>
      </c>
      <c r="E11" t="s">
        <v>19</v>
      </c>
      <c r="F11" t="s">
        <v>37</v>
      </c>
      <c r="G11" s="11">
        <v>1</v>
      </c>
      <c r="H11" s="11">
        <v>1</v>
      </c>
      <c r="I11" s="11">
        <v>1</v>
      </c>
      <c r="J11" s="11">
        <v>1</v>
      </c>
      <c r="K11" s="12">
        <v>1</v>
      </c>
      <c r="L11" s="12">
        <v>1</v>
      </c>
      <c r="M11" s="12">
        <v>1</v>
      </c>
      <c r="N11" s="12">
        <v>1</v>
      </c>
      <c r="O11" s="233">
        <v>0.8</v>
      </c>
      <c r="P11" s="233">
        <v>0.8</v>
      </c>
      <c r="Q11" s="233">
        <v>0.8</v>
      </c>
      <c r="R11" s="233">
        <v>0.8</v>
      </c>
      <c r="S11" s="10">
        <v>0.8</v>
      </c>
      <c r="T11" s="10">
        <v>0.8</v>
      </c>
      <c r="U11" s="10">
        <v>0.8</v>
      </c>
      <c r="V11" s="10">
        <v>0.8</v>
      </c>
      <c r="W11" s="239">
        <v>0.8</v>
      </c>
      <c r="X11" s="239">
        <v>0.8</v>
      </c>
      <c r="Y11" s="239">
        <v>0.8</v>
      </c>
      <c r="Z11" s="239">
        <v>0.8</v>
      </c>
      <c r="AD11">
        <f t="shared" si="1"/>
        <v>0</v>
      </c>
      <c r="AE11">
        <f t="shared" si="2"/>
        <v>0</v>
      </c>
      <c r="AF11">
        <f t="shared" si="3"/>
        <v>0</v>
      </c>
      <c r="AG11">
        <f t="shared" si="4"/>
        <v>0</v>
      </c>
    </row>
    <row r="12" spans="1:95" x14ac:dyDescent="0.2">
      <c r="A12">
        <v>416</v>
      </c>
      <c r="B12" t="s">
        <v>140</v>
      </c>
      <c r="C12" t="s">
        <v>370</v>
      </c>
      <c r="D12">
        <v>3</v>
      </c>
      <c r="E12" t="s">
        <v>19</v>
      </c>
      <c r="F12" t="s">
        <v>37</v>
      </c>
      <c r="G12" s="11">
        <v>0.6</v>
      </c>
      <c r="H12" s="11">
        <v>0.6</v>
      </c>
      <c r="I12" s="11">
        <v>1</v>
      </c>
      <c r="J12" s="11">
        <v>1</v>
      </c>
      <c r="K12" s="12">
        <v>0</v>
      </c>
      <c r="L12" s="12">
        <v>0</v>
      </c>
      <c r="M12" s="12">
        <v>0</v>
      </c>
      <c r="N12" s="12">
        <v>0</v>
      </c>
      <c r="O12" s="233">
        <v>0.2</v>
      </c>
      <c r="P12" s="233">
        <v>0.2</v>
      </c>
      <c r="Q12" s="233">
        <v>0.2</v>
      </c>
      <c r="R12" s="233">
        <v>0.2</v>
      </c>
      <c r="S12" s="10">
        <v>0.2</v>
      </c>
      <c r="T12" s="10">
        <v>0.2</v>
      </c>
      <c r="U12" s="10">
        <v>0.2</v>
      </c>
      <c r="V12" s="10">
        <v>0.2</v>
      </c>
      <c r="W12" s="239">
        <v>0.2</v>
      </c>
      <c r="X12" s="239">
        <v>0.2</v>
      </c>
      <c r="Y12" s="239">
        <v>0.2</v>
      </c>
      <c r="Z12" s="239">
        <v>0.2</v>
      </c>
      <c r="AD12">
        <f t="shared" si="1"/>
        <v>0</v>
      </c>
      <c r="AE12">
        <f t="shared" si="2"/>
        <v>0</v>
      </c>
      <c r="AF12">
        <f t="shared" si="3"/>
        <v>0</v>
      </c>
      <c r="AG12">
        <f t="shared" si="4"/>
        <v>0</v>
      </c>
    </row>
    <row r="13" spans="1:95" x14ac:dyDescent="0.2">
      <c r="A13">
        <v>417</v>
      </c>
      <c r="B13" t="s">
        <v>371</v>
      </c>
      <c r="C13" t="s">
        <v>372</v>
      </c>
      <c r="D13">
        <v>3</v>
      </c>
      <c r="E13" t="s">
        <v>142</v>
      </c>
      <c r="F13" t="s">
        <v>16</v>
      </c>
      <c r="G13" s="11">
        <v>0.2</v>
      </c>
      <c r="H13" s="11">
        <v>0.2</v>
      </c>
      <c r="I13" s="11">
        <v>0.2</v>
      </c>
      <c r="J13" s="11">
        <v>0.2</v>
      </c>
      <c r="K13" s="12">
        <v>0.2</v>
      </c>
      <c r="L13" s="12">
        <v>0.2</v>
      </c>
      <c r="M13" s="12">
        <v>0.2</v>
      </c>
      <c r="N13" s="12">
        <v>0.2</v>
      </c>
      <c r="O13" s="233">
        <v>0.2</v>
      </c>
      <c r="P13" s="233">
        <v>0.2</v>
      </c>
      <c r="Q13" s="233">
        <v>0.2</v>
      </c>
      <c r="R13" s="233">
        <v>0.2</v>
      </c>
      <c r="S13" s="10">
        <v>0.2</v>
      </c>
      <c r="T13" s="10">
        <v>0.2</v>
      </c>
      <c r="U13" s="10">
        <v>0.2</v>
      </c>
      <c r="V13" s="10">
        <v>0.2</v>
      </c>
      <c r="W13" s="239">
        <v>0.2</v>
      </c>
      <c r="X13" s="239">
        <v>0.2</v>
      </c>
      <c r="Y13" s="239">
        <v>0.2</v>
      </c>
      <c r="Z13" s="239">
        <v>0.2</v>
      </c>
      <c r="AD13">
        <f t="shared" si="1"/>
        <v>0</v>
      </c>
      <c r="AE13">
        <f t="shared" si="2"/>
        <v>0</v>
      </c>
      <c r="AF13">
        <f t="shared" si="3"/>
        <v>0</v>
      </c>
      <c r="AG13">
        <f t="shared" si="4"/>
        <v>0</v>
      </c>
    </row>
    <row r="14" spans="1:95" x14ac:dyDescent="0.2">
      <c r="A14">
        <v>418</v>
      </c>
      <c r="B14" t="s">
        <v>373</v>
      </c>
      <c r="C14" t="s">
        <v>370</v>
      </c>
      <c r="D14">
        <v>3</v>
      </c>
      <c r="E14" t="s">
        <v>19</v>
      </c>
      <c r="F14" t="s">
        <v>16</v>
      </c>
      <c r="G14" s="11">
        <v>0.1</v>
      </c>
      <c r="H14" s="11">
        <v>0.1</v>
      </c>
      <c r="I14" s="11">
        <v>0.1</v>
      </c>
      <c r="J14" s="11">
        <v>0.1</v>
      </c>
      <c r="K14" s="12">
        <v>0.1</v>
      </c>
      <c r="L14" s="12">
        <v>0.1</v>
      </c>
      <c r="M14" s="12">
        <v>0.1</v>
      </c>
      <c r="N14" s="12">
        <v>0.1</v>
      </c>
      <c r="O14" s="233">
        <v>0.1</v>
      </c>
      <c r="P14" s="233">
        <v>0.1</v>
      </c>
      <c r="Q14" s="233">
        <v>0.1</v>
      </c>
      <c r="R14" s="233">
        <v>0.1</v>
      </c>
      <c r="S14" s="10">
        <v>0.1</v>
      </c>
      <c r="T14" s="10">
        <v>0.1</v>
      </c>
      <c r="U14" s="10">
        <v>0.1</v>
      </c>
      <c r="V14" s="10">
        <v>0.1</v>
      </c>
      <c r="W14" s="239">
        <v>0.1</v>
      </c>
      <c r="X14" s="239">
        <v>0.1</v>
      </c>
      <c r="Y14" s="239">
        <v>0.1</v>
      </c>
      <c r="Z14" s="239">
        <v>0.1</v>
      </c>
      <c r="AD14">
        <f t="shared" si="1"/>
        <v>0</v>
      </c>
      <c r="AE14">
        <f t="shared" si="2"/>
        <v>0</v>
      </c>
      <c r="AF14">
        <f t="shared" si="3"/>
        <v>0</v>
      </c>
      <c r="AG14">
        <f t="shared" si="4"/>
        <v>0</v>
      </c>
    </row>
    <row r="15" spans="1:95" x14ac:dyDescent="0.2">
      <c r="A15">
        <v>419</v>
      </c>
      <c r="B15" t="s">
        <v>374</v>
      </c>
      <c r="C15" t="s">
        <v>370</v>
      </c>
      <c r="D15">
        <v>3</v>
      </c>
      <c r="E15" t="s">
        <v>19</v>
      </c>
      <c r="F15" t="s">
        <v>16</v>
      </c>
      <c r="G15" s="11">
        <v>0.1</v>
      </c>
      <c r="H15" s="11">
        <v>0.1</v>
      </c>
      <c r="I15" s="11">
        <v>0.1</v>
      </c>
      <c r="J15" s="11">
        <v>0.1</v>
      </c>
      <c r="K15" s="12">
        <v>0.1</v>
      </c>
      <c r="L15" s="12">
        <v>0.1</v>
      </c>
      <c r="M15" s="12">
        <v>0.1</v>
      </c>
      <c r="N15" s="12">
        <v>0.1</v>
      </c>
      <c r="O15" s="233">
        <v>0.1</v>
      </c>
      <c r="P15" s="233">
        <v>0.1</v>
      </c>
      <c r="Q15" s="233">
        <v>0.1</v>
      </c>
      <c r="R15" s="233">
        <v>0.1</v>
      </c>
      <c r="S15" s="10">
        <v>0.1</v>
      </c>
      <c r="T15" s="10">
        <v>0.1</v>
      </c>
      <c r="U15" s="10">
        <v>0.1</v>
      </c>
      <c r="V15" s="10">
        <v>0.1</v>
      </c>
      <c r="W15" s="239">
        <v>0.1</v>
      </c>
      <c r="X15" s="239">
        <v>0.1</v>
      </c>
      <c r="Y15" s="239">
        <v>0.1</v>
      </c>
      <c r="Z15" s="239">
        <v>0.1</v>
      </c>
      <c r="AD15">
        <f t="shared" si="1"/>
        <v>0</v>
      </c>
      <c r="AE15">
        <f t="shared" si="2"/>
        <v>0</v>
      </c>
      <c r="AF15">
        <f t="shared" si="3"/>
        <v>0</v>
      </c>
      <c r="AG15">
        <f t="shared" si="4"/>
        <v>0</v>
      </c>
    </row>
    <row r="16" spans="1:95" x14ac:dyDescent="0.2">
      <c r="A16">
        <v>420</v>
      </c>
      <c r="B16" t="s">
        <v>375</v>
      </c>
      <c r="C16" t="s">
        <v>376</v>
      </c>
      <c r="D16">
        <v>3</v>
      </c>
      <c r="E16" t="s">
        <v>142</v>
      </c>
      <c r="F16" t="s">
        <v>16</v>
      </c>
      <c r="G16" s="11">
        <v>0.5</v>
      </c>
      <c r="H16" s="11">
        <v>0.5</v>
      </c>
      <c r="I16" s="11">
        <v>0.4</v>
      </c>
      <c r="J16" s="11">
        <v>0.2</v>
      </c>
      <c r="K16" s="12">
        <v>0.5</v>
      </c>
      <c r="L16" s="12">
        <v>0.2</v>
      </c>
      <c r="M16" s="12">
        <v>0.2</v>
      </c>
      <c r="N16" s="12">
        <v>0.2</v>
      </c>
      <c r="O16" s="233">
        <v>0.3</v>
      </c>
      <c r="P16" s="233">
        <v>0.3</v>
      </c>
      <c r="Q16" s="233">
        <v>0.1</v>
      </c>
      <c r="R16" s="233">
        <v>0.1</v>
      </c>
      <c r="S16" s="10">
        <v>0.3</v>
      </c>
      <c r="T16" s="10">
        <v>0.3</v>
      </c>
      <c r="U16" s="10">
        <v>0</v>
      </c>
      <c r="V16" s="10">
        <v>0</v>
      </c>
      <c r="W16" s="239">
        <v>0.3</v>
      </c>
      <c r="X16" s="239">
        <v>0.3</v>
      </c>
      <c r="Y16" s="239">
        <v>0</v>
      </c>
      <c r="Z16" s="239">
        <v>0</v>
      </c>
      <c r="AD16">
        <f t="shared" si="1"/>
        <v>0</v>
      </c>
      <c r="AE16">
        <f t="shared" si="2"/>
        <v>0</v>
      </c>
      <c r="AF16">
        <f t="shared" si="3"/>
        <v>0</v>
      </c>
      <c r="AG16">
        <f t="shared" si="4"/>
        <v>0</v>
      </c>
    </row>
    <row r="17" spans="1:33" x14ac:dyDescent="0.2">
      <c r="A17">
        <v>421</v>
      </c>
      <c r="B17" t="s">
        <v>377</v>
      </c>
      <c r="C17" t="s">
        <v>378</v>
      </c>
      <c r="D17">
        <v>3</v>
      </c>
      <c r="E17" t="s">
        <v>19</v>
      </c>
      <c r="F17" t="s">
        <v>16</v>
      </c>
      <c r="G17" s="11">
        <v>0.5</v>
      </c>
      <c r="H17" s="11">
        <v>0.5</v>
      </c>
      <c r="I17" s="11">
        <v>0.5</v>
      </c>
      <c r="J17" s="11">
        <v>0.5</v>
      </c>
      <c r="K17" s="12">
        <v>0.5</v>
      </c>
      <c r="L17" s="12">
        <v>0.5</v>
      </c>
      <c r="M17" s="12">
        <v>0.2</v>
      </c>
      <c r="N17" s="12">
        <v>0.2</v>
      </c>
      <c r="O17" s="233">
        <v>0.5</v>
      </c>
      <c r="P17" s="233">
        <v>0.2</v>
      </c>
      <c r="Q17" s="233">
        <v>0.2</v>
      </c>
      <c r="R17" s="233">
        <v>0.2</v>
      </c>
      <c r="S17" s="10">
        <v>0.5</v>
      </c>
      <c r="T17" s="10">
        <v>0.2</v>
      </c>
      <c r="U17" s="10">
        <v>0.2</v>
      </c>
      <c r="V17" s="10">
        <v>0.2</v>
      </c>
      <c r="W17" s="239">
        <v>0.3</v>
      </c>
      <c r="X17" s="239">
        <v>0.3</v>
      </c>
      <c r="Y17" s="239">
        <v>0.1</v>
      </c>
      <c r="Z17" s="239">
        <v>0.3</v>
      </c>
      <c r="AD17">
        <f t="shared" si="1"/>
        <v>-0.2</v>
      </c>
      <c r="AE17">
        <f t="shared" si="2"/>
        <v>9.9999999999999978E-2</v>
      </c>
      <c r="AF17">
        <f t="shared" si="3"/>
        <v>-0.1</v>
      </c>
      <c r="AG17">
        <f t="shared" si="4"/>
        <v>9.9999999999999978E-2</v>
      </c>
    </row>
    <row r="18" spans="1:33" x14ac:dyDescent="0.2">
      <c r="A18">
        <v>422</v>
      </c>
      <c r="B18" t="s">
        <v>379</v>
      </c>
      <c r="C18" t="s">
        <v>378</v>
      </c>
      <c r="D18">
        <v>3</v>
      </c>
      <c r="E18" t="s">
        <v>19</v>
      </c>
      <c r="F18" t="s">
        <v>16</v>
      </c>
      <c r="G18" s="11">
        <v>0.5</v>
      </c>
      <c r="H18" s="11">
        <v>0.5</v>
      </c>
      <c r="I18" s="11">
        <v>0.4</v>
      </c>
      <c r="J18" s="11">
        <v>0.3</v>
      </c>
      <c r="K18" s="12">
        <v>0.5</v>
      </c>
      <c r="L18" s="12">
        <v>0.5</v>
      </c>
      <c r="M18" s="12">
        <v>0.2</v>
      </c>
      <c r="N18" s="12">
        <v>0.2</v>
      </c>
      <c r="O18" s="233">
        <v>0.3</v>
      </c>
      <c r="P18" s="233">
        <v>0.2</v>
      </c>
      <c r="Q18" s="233">
        <v>0.2</v>
      </c>
      <c r="R18" s="233">
        <v>0.2</v>
      </c>
      <c r="S18" s="10">
        <v>0.3</v>
      </c>
      <c r="T18" s="10">
        <v>0.2</v>
      </c>
      <c r="U18" s="10">
        <v>0.2</v>
      </c>
      <c r="V18" s="10">
        <v>0.2</v>
      </c>
      <c r="W18" s="239">
        <v>0.3</v>
      </c>
      <c r="X18" s="239">
        <v>0.2</v>
      </c>
      <c r="Y18" s="239">
        <v>0.2</v>
      </c>
      <c r="Z18" s="239">
        <v>0.2</v>
      </c>
      <c r="AD18">
        <f t="shared" si="1"/>
        <v>0</v>
      </c>
      <c r="AE18">
        <f t="shared" si="2"/>
        <v>0</v>
      </c>
      <c r="AF18">
        <f t="shared" si="3"/>
        <v>0</v>
      </c>
      <c r="AG18">
        <f t="shared" si="4"/>
        <v>0</v>
      </c>
    </row>
    <row r="19" spans="1:33" x14ac:dyDescent="0.2">
      <c r="A19">
        <v>423</v>
      </c>
      <c r="B19" t="s">
        <v>380</v>
      </c>
      <c r="C19" t="s">
        <v>381</v>
      </c>
      <c r="D19">
        <v>3</v>
      </c>
      <c r="E19" t="s">
        <v>19</v>
      </c>
      <c r="F19" t="s">
        <v>16</v>
      </c>
      <c r="G19" s="11">
        <v>0.7</v>
      </c>
      <c r="H19" s="11">
        <v>0.4</v>
      </c>
      <c r="I19" s="11">
        <v>1</v>
      </c>
      <c r="J19" s="11">
        <v>0.2</v>
      </c>
      <c r="K19" s="12">
        <v>0.5</v>
      </c>
      <c r="L19" s="12">
        <v>0.5</v>
      </c>
      <c r="M19" s="12">
        <v>0.2</v>
      </c>
      <c r="N19" s="12">
        <v>0.2</v>
      </c>
      <c r="O19" s="233">
        <v>0.1</v>
      </c>
      <c r="P19" s="233">
        <v>0.1</v>
      </c>
      <c r="Q19" s="233">
        <v>0.1</v>
      </c>
      <c r="R19" s="233">
        <v>0.1</v>
      </c>
      <c r="S19" s="10">
        <v>0.1</v>
      </c>
      <c r="T19" s="10">
        <v>0.1</v>
      </c>
      <c r="U19" s="10">
        <v>0.1</v>
      </c>
      <c r="V19" s="10">
        <v>0.1</v>
      </c>
      <c r="W19" s="239">
        <v>0.1</v>
      </c>
      <c r="X19" s="239">
        <v>0.1</v>
      </c>
      <c r="Y19" s="239">
        <v>0.1</v>
      </c>
      <c r="Z19" s="239">
        <v>0.1</v>
      </c>
      <c r="AD19">
        <f t="shared" si="1"/>
        <v>0</v>
      </c>
      <c r="AE19">
        <f t="shared" si="2"/>
        <v>0</v>
      </c>
      <c r="AF19">
        <f t="shared" si="3"/>
        <v>0</v>
      </c>
      <c r="AG19">
        <f t="shared" si="4"/>
        <v>0</v>
      </c>
    </row>
    <row r="20" spans="1:33" x14ac:dyDescent="0.2">
      <c r="A20">
        <v>424</v>
      </c>
      <c r="B20" t="s">
        <v>382</v>
      </c>
      <c r="C20" t="s">
        <v>381</v>
      </c>
      <c r="D20">
        <v>3</v>
      </c>
      <c r="E20" t="s">
        <v>19</v>
      </c>
      <c r="F20" t="s">
        <v>16</v>
      </c>
      <c r="G20" s="11">
        <v>0.7</v>
      </c>
      <c r="H20" s="11">
        <v>0.4</v>
      </c>
      <c r="I20" s="11">
        <v>1</v>
      </c>
      <c r="J20" s="11">
        <v>0.2</v>
      </c>
      <c r="K20" s="12">
        <v>0.5</v>
      </c>
      <c r="L20" s="12">
        <v>0.5</v>
      </c>
      <c r="M20" s="12">
        <v>0.2</v>
      </c>
      <c r="N20" s="12">
        <v>0.2</v>
      </c>
      <c r="O20" s="233">
        <v>0.2</v>
      </c>
      <c r="P20" s="233">
        <v>0.2</v>
      </c>
      <c r="Q20" s="233">
        <v>0.2</v>
      </c>
      <c r="R20" s="233">
        <v>0.2</v>
      </c>
      <c r="S20" s="10">
        <v>0.2</v>
      </c>
      <c r="T20" s="10">
        <v>0.2</v>
      </c>
      <c r="U20" s="10">
        <v>0.2</v>
      </c>
      <c r="V20" s="10">
        <v>0.2</v>
      </c>
      <c r="W20" s="239">
        <v>0.1</v>
      </c>
      <c r="X20" s="239">
        <v>0.1</v>
      </c>
      <c r="Y20" s="239">
        <v>0.1</v>
      </c>
      <c r="Z20" s="239">
        <v>0.1</v>
      </c>
      <c r="AD20">
        <f t="shared" si="1"/>
        <v>-0.1</v>
      </c>
      <c r="AE20">
        <f t="shared" si="2"/>
        <v>-0.1</v>
      </c>
      <c r="AF20">
        <f t="shared" si="3"/>
        <v>-0.1</v>
      </c>
      <c r="AG20">
        <f t="shared" si="4"/>
        <v>-0.1</v>
      </c>
    </row>
    <row r="21" spans="1:33" x14ac:dyDescent="0.2">
      <c r="A21">
        <v>425</v>
      </c>
      <c r="B21" t="s">
        <v>383</v>
      </c>
      <c r="C21" t="s">
        <v>381</v>
      </c>
      <c r="D21">
        <v>3</v>
      </c>
      <c r="E21" t="s">
        <v>19</v>
      </c>
      <c r="F21" t="s">
        <v>16</v>
      </c>
      <c r="G21" s="11">
        <v>0.2</v>
      </c>
      <c r="H21" s="11">
        <v>0.2</v>
      </c>
      <c r="I21" s="11">
        <v>0.4</v>
      </c>
      <c r="J21" s="11">
        <v>0.4</v>
      </c>
      <c r="K21" s="12">
        <v>0.4</v>
      </c>
      <c r="L21" s="12">
        <v>0.4</v>
      </c>
      <c r="M21" s="12">
        <v>0.4</v>
      </c>
      <c r="N21" s="12">
        <v>0.4</v>
      </c>
      <c r="O21" s="233">
        <v>0.4</v>
      </c>
      <c r="P21" s="233">
        <v>0.4</v>
      </c>
      <c r="Q21" s="233">
        <v>0.4</v>
      </c>
      <c r="R21" s="233">
        <v>0.4</v>
      </c>
      <c r="S21" s="10">
        <v>0.4</v>
      </c>
      <c r="T21" s="10">
        <v>0.4</v>
      </c>
      <c r="U21" s="10">
        <v>0.4</v>
      </c>
      <c r="V21" s="10">
        <v>0.4</v>
      </c>
      <c r="W21" s="239">
        <v>0.4</v>
      </c>
      <c r="X21" s="239">
        <v>0.4</v>
      </c>
      <c r="Y21" s="239">
        <v>0.4</v>
      </c>
      <c r="Z21" s="239">
        <v>0.4</v>
      </c>
      <c r="AD21">
        <f t="shared" si="1"/>
        <v>0</v>
      </c>
      <c r="AE21">
        <f t="shared" si="2"/>
        <v>0</v>
      </c>
      <c r="AF21">
        <f t="shared" si="3"/>
        <v>0</v>
      </c>
      <c r="AG21">
        <f t="shared" si="4"/>
        <v>0</v>
      </c>
    </row>
    <row r="22" spans="1:33" x14ac:dyDescent="0.2">
      <c r="A22">
        <v>426</v>
      </c>
      <c r="B22" t="s">
        <v>384</v>
      </c>
      <c r="C22" t="s">
        <v>381</v>
      </c>
      <c r="D22">
        <v>3</v>
      </c>
      <c r="E22" t="s">
        <v>19</v>
      </c>
      <c r="F22" t="s">
        <v>16</v>
      </c>
      <c r="G22" s="11">
        <v>0.2</v>
      </c>
      <c r="H22" s="11">
        <v>0.2</v>
      </c>
      <c r="I22" s="11">
        <v>0.4</v>
      </c>
      <c r="J22" s="11">
        <v>0.4</v>
      </c>
      <c r="K22" s="12">
        <v>0</v>
      </c>
      <c r="L22" s="12">
        <v>0</v>
      </c>
      <c r="M22" s="12">
        <v>0</v>
      </c>
      <c r="N22" s="12">
        <v>0</v>
      </c>
      <c r="O22" s="233">
        <v>0</v>
      </c>
      <c r="P22" s="233">
        <v>0</v>
      </c>
      <c r="Q22" s="233">
        <v>0</v>
      </c>
      <c r="R22" s="233">
        <v>0</v>
      </c>
      <c r="S22" s="10">
        <v>0</v>
      </c>
      <c r="T22" s="10">
        <v>0</v>
      </c>
      <c r="U22" s="10">
        <v>0</v>
      </c>
      <c r="V22" s="10">
        <v>0</v>
      </c>
      <c r="W22" s="239">
        <v>0</v>
      </c>
      <c r="X22" s="239">
        <v>0</v>
      </c>
      <c r="Y22" s="239">
        <v>0</v>
      </c>
      <c r="Z22" s="239">
        <v>0</v>
      </c>
      <c r="AA22" s="1" t="s">
        <v>559</v>
      </c>
      <c r="AD22">
        <f t="shared" si="1"/>
        <v>0</v>
      </c>
      <c r="AE22">
        <f t="shared" si="2"/>
        <v>0</v>
      </c>
      <c r="AF22">
        <f t="shared" si="3"/>
        <v>0</v>
      </c>
      <c r="AG22">
        <f t="shared" si="4"/>
        <v>0</v>
      </c>
    </row>
    <row r="23" spans="1:33" x14ac:dyDescent="0.2">
      <c r="A23">
        <v>427</v>
      </c>
      <c r="B23" t="s">
        <v>385</v>
      </c>
      <c r="C23" t="s">
        <v>381</v>
      </c>
      <c r="D23">
        <v>3</v>
      </c>
      <c r="E23" t="s">
        <v>19</v>
      </c>
      <c r="F23" t="s">
        <v>16</v>
      </c>
      <c r="G23" s="11">
        <v>0.4</v>
      </c>
      <c r="H23" s="11">
        <v>0.4</v>
      </c>
      <c r="I23" s="11">
        <v>1</v>
      </c>
      <c r="J23" s="11">
        <v>1</v>
      </c>
      <c r="K23" s="12">
        <v>1</v>
      </c>
      <c r="L23" s="12">
        <v>1</v>
      </c>
      <c r="M23" s="12">
        <v>1</v>
      </c>
      <c r="N23" s="12">
        <v>1</v>
      </c>
      <c r="O23" s="233">
        <v>1</v>
      </c>
      <c r="P23" s="233">
        <v>1</v>
      </c>
      <c r="Q23" s="233">
        <v>1</v>
      </c>
      <c r="R23" s="233">
        <v>1</v>
      </c>
      <c r="S23" s="10">
        <v>1</v>
      </c>
      <c r="T23" s="10">
        <v>1</v>
      </c>
      <c r="U23" s="10">
        <v>1</v>
      </c>
      <c r="V23" s="10">
        <v>1</v>
      </c>
      <c r="W23" s="239">
        <v>1</v>
      </c>
      <c r="X23" s="239">
        <v>1</v>
      </c>
      <c r="Y23" s="239">
        <v>1</v>
      </c>
      <c r="Z23" s="239">
        <v>1</v>
      </c>
      <c r="AD23">
        <f t="shared" si="1"/>
        <v>0</v>
      </c>
      <c r="AE23">
        <f t="shared" si="2"/>
        <v>0</v>
      </c>
      <c r="AF23">
        <f t="shared" si="3"/>
        <v>0</v>
      </c>
      <c r="AG23">
        <f t="shared" si="4"/>
        <v>0</v>
      </c>
    </row>
    <row r="24" spans="1:33" x14ac:dyDescent="0.2">
      <c r="A24">
        <v>428</v>
      </c>
      <c r="B24" t="s">
        <v>386</v>
      </c>
      <c r="C24" t="s">
        <v>387</v>
      </c>
      <c r="D24">
        <v>3</v>
      </c>
      <c r="E24" t="s">
        <v>388</v>
      </c>
      <c r="F24" t="s">
        <v>16</v>
      </c>
      <c r="G24" s="11">
        <v>0.2</v>
      </c>
      <c r="H24" s="11">
        <v>0.2</v>
      </c>
      <c r="I24" s="11">
        <v>0.2</v>
      </c>
      <c r="J24" s="11">
        <v>0.2</v>
      </c>
      <c r="K24" s="12">
        <v>0.2</v>
      </c>
      <c r="L24" s="12">
        <v>0.2</v>
      </c>
      <c r="M24" s="12">
        <v>0.2</v>
      </c>
      <c r="N24" s="12">
        <v>0.2</v>
      </c>
      <c r="O24" s="233">
        <v>0.2</v>
      </c>
      <c r="P24" s="233">
        <v>0.1</v>
      </c>
      <c r="Q24" s="233">
        <v>0.1</v>
      </c>
      <c r="R24" s="233">
        <v>0.2</v>
      </c>
      <c r="S24" s="10">
        <v>0.2</v>
      </c>
      <c r="T24" s="10">
        <v>0.1</v>
      </c>
      <c r="U24" s="10">
        <v>0.1</v>
      </c>
      <c r="V24" s="10">
        <v>0.2</v>
      </c>
      <c r="W24" s="239">
        <v>0.2</v>
      </c>
      <c r="X24" s="239">
        <v>0.1</v>
      </c>
      <c r="Y24" s="239">
        <v>0.1</v>
      </c>
      <c r="Z24" s="239">
        <v>0.2</v>
      </c>
      <c r="AD24">
        <f t="shared" si="1"/>
        <v>0</v>
      </c>
      <c r="AE24">
        <f t="shared" si="2"/>
        <v>0</v>
      </c>
      <c r="AF24">
        <f t="shared" si="3"/>
        <v>0</v>
      </c>
      <c r="AG24">
        <f t="shared" si="4"/>
        <v>0</v>
      </c>
    </row>
    <row r="25" spans="1:33" x14ac:dyDescent="0.2">
      <c r="A25">
        <v>429</v>
      </c>
      <c r="B25" t="s">
        <v>389</v>
      </c>
      <c r="C25" t="s">
        <v>366</v>
      </c>
      <c r="D25">
        <v>3</v>
      </c>
      <c r="E25" t="s">
        <v>363</v>
      </c>
      <c r="F25" t="s">
        <v>16</v>
      </c>
      <c r="G25" s="11">
        <v>0.1</v>
      </c>
      <c r="H25" s="11">
        <v>0</v>
      </c>
      <c r="I25" s="11">
        <v>0.1</v>
      </c>
      <c r="J25" s="11">
        <v>0</v>
      </c>
      <c r="K25" s="12">
        <v>0.1</v>
      </c>
      <c r="L25" s="12">
        <v>0</v>
      </c>
      <c r="M25" s="12">
        <v>0.1</v>
      </c>
      <c r="N25" s="12">
        <v>0</v>
      </c>
      <c r="O25" s="233">
        <v>0.1</v>
      </c>
      <c r="P25" s="233">
        <v>0</v>
      </c>
      <c r="Q25" s="233">
        <v>0</v>
      </c>
      <c r="R25" s="233">
        <v>0.1</v>
      </c>
      <c r="S25" s="10">
        <v>0</v>
      </c>
      <c r="T25" s="10">
        <v>0.1</v>
      </c>
      <c r="U25" s="10">
        <v>0.1</v>
      </c>
      <c r="V25" s="10">
        <v>0.1</v>
      </c>
      <c r="W25" s="239">
        <v>0.1</v>
      </c>
      <c r="X25" s="239">
        <v>0</v>
      </c>
      <c r="Y25" s="239">
        <v>0.1</v>
      </c>
      <c r="Z25" s="239">
        <v>0.1</v>
      </c>
      <c r="AD25">
        <f t="shared" si="1"/>
        <v>0.1</v>
      </c>
      <c r="AE25">
        <f t="shared" si="2"/>
        <v>-0.1</v>
      </c>
      <c r="AF25">
        <f t="shared" si="3"/>
        <v>0</v>
      </c>
      <c r="AG25">
        <f t="shared" si="4"/>
        <v>0</v>
      </c>
    </row>
    <row r="26" spans="1:33" x14ac:dyDescent="0.2">
      <c r="A26">
        <v>430</v>
      </c>
      <c r="B26" t="s">
        <v>390</v>
      </c>
      <c r="C26" t="s">
        <v>391</v>
      </c>
      <c r="D26">
        <v>3</v>
      </c>
      <c r="E26" t="s">
        <v>19</v>
      </c>
      <c r="F26" t="s">
        <v>16</v>
      </c>
      <c r="G26" s="11">
        <v>0.3</v>
      </c>
      <c r="H26" s="11">
        <v>0.3</v>
      </c>
      <c r="I26" s="11">
        <v>0.3</v>
      </c>
      <c r="J26" s="11">
        <v>0.3</v>
      </c>
      <c r="K26" s="12">
        <v>0.3</v>
      </c>
      <c r="L26" s="12">
        <v>0.3</v>
      </c>
      <c r="M26" s="12">
        <v>0.3</v>
      </c>
      <c r="N26" s="12">
        <v>0.3</v>
      </c>
      <c r="O26" s="233">
        <v>0.2</v>
      </c>
      <c r="P26" s="233">
        <v>0.2</v>
      </c>
      <c r="Q26" s="233">
        <v>0.2</v>
      </c>
      <c r="R26" s="233">
        <v>0.2</v>
      </c>
      <c r="S26" s="10">
        <v>0</v>
      </c>
      <c r="T26" s="10">
        <v>0.2</v>
      </c>
      <c r="U26" s="10">
        <v>0</v>
      </c>
      <c r="V26" s="10">
        <v>0</v>
      </c>
      <c r="W26" s="239">
        <v>0.2</v>
      </c>
      <c r="X26" s="239">
        <v>0</v>
      </c>
      <c r="Y26" s="239">
        <v>0</v>
      </c>
      <c r="Z26" s="239">
        <v>0</v>
      </c>
      <c r="AD26">
        <f t="shared" si="1"/>
        <v>0.2</v>
      </c>
      <c r="AE26">
        <f t="shared" si="2"/>
        <v>-0.2</v>
      </c>
      <c r="AF26">
        <f t="shared" si="3"/>
        <v>0</v>
      </c>
      <c r="AG26">
        <f t="shared" si="4"/>
        <v>0</v>
      </c>
    </row>
    <row r="27" spans="1:33" x14ac:dyDescent="0.2">
      <c r="A27">
        <v>431</v>
      </c>
      <c r="B27" t="s">
        <v>392</v>
      </c>
      <c r="C27" t="s">
        <v>391</v>
      </c>
      <c r="D27">
        <v>3</v>
      </c>
      <c r="E27" t="s">
        <v>19</v>
      </c>
      <c r="F27" t="s">
        <v>16</v>
      </c>
      <c r="G27" s="11">
        <v>1</v>
      </c>
      <c r="H27" s="11">
        <v>0.3</v>
      </c>
      <c r="I27" s="11">
        <v>1</v>
      </c>
      <c r="J27" s="11">
        <v>1</v>
      </c>
      <c r="K27" s="12">
        <v>0.3</v>
      </c>
      <c r="L27" s="12">
        <v>0.3</v>
      </c>
      <c r="M27" s="12">
        <v>0.3</v>
      </c>
      <c r="N27" s="12">
        <v>0.3</v>
      </c>
      <c r="O27" s="233">
        <v>0.2</v>
      </c>
      <c r="P27" s="233">
        <v>0.2</v>
      </c>
      <c r="Q27" s="233">
        <v>0.2</v>
      </c>
      <c r="R27" s="233">
        <v>0.2</v>
      </c>
      <c r="S27" s="10">
        <v>0</v>
      </c>
      <c r="T27" s="10">
        <v>0.2</v>
      </c>
      <c r="U27" s="10">
        <v>0</v>
      </c>
      <c r="V27" s="10">
        <v>0</v>
      </c>
      <c r="W27" s="239">
        <v>0.2</v>
      </c>
      <c r="X27" s="239">
        <v>0</v>
      </c>
      <c r="Y27" s="239">
        <v>0</v>
      </c>
      <c r="Z27" s="239">
        <v>0</v>
      </c>
      <c r="AD27">
        <f t="shared" si="1"/>
        <v>0.2</v>
      </c>
      <c r="AE27">
        <f t="shared" si="2"/>
        <v>-0.2</v>
      </c>
      <c r="AF27">
        <f t="shared" si="3"/>
        <v>0</v>
      </c>
      <c r="AG27">
        <f t="shared" si="4"/>
        <v>0</v>
      </c>
    </row>
    <row r="28" spans="1:33" x14ac:dyDescent="0.2">
      <c r="A28">
        <v>432</v>
      </c>
      <c r="B28" t="s">
        <v>333</v>
      </c>
      <c r="C28" t="s">
        <v>80</v>
      </c>
      <c r="D28">
        <v>3</v>
      </c>
      <c r="E28" t="s">
        <v>19</v>
      </c>
      <c r="F28" t="s">
        <v>16</v>
      </c>
      <c r="G28" s="11">
        <v>0.4</v>
      </c>
      <c r="H28" s="11">
        <v>0.3</v>
      </c>
      <c r="I28" s="11">
        <v>1</v>
      </c>
      <c r="J28" s="11">
        <v>1</v>
      </c>
      <c r="K28" s="12">
        <v>0.6</v>
      </c>
      <c r="L28" s="12">
        <v>0.6</v>
      </c>
      <c r="M28" s="12">
        <v>0.6</v>
      </c>
      <c r="N28" s="12">
        <v>0.6</v>
      </c>
      <c r="O28" s="233">
        <v>0.3</v>
      </c>
      <c r="P28" s="233">
        <v>0.3</v>
      </c>
      <c r="Q28" s="233">
        <v>0.3</v>
      </c>
      <c r="R28" s="233">
        <v>0.3</v>
      </c>
      <c r="S28" s="10">
        <v>0.3</v>
      </c>
      <c r="T28" s="10">
        <v>0.3</v>
      </c>
      <c r="U28" s="10">
        <v>0.3</v>
      </c>
      <c r="V28" s="10">
        <v>0.3</v>
      </c>
      <c r="W28" s="239">
        <v>0.2</v>
      </c>
      <c r="X28" s="239">
        <v>0.2</v>
      </c>
      <c r="Y28" s="239">
        <v>0.2</v>
      </c>
      <c r="Z28" s="239">
        <v>0.2</v>
      </c>
      <c r="AD28">
        <f t="shared" si="1"/>
        <v>-9.9999999999999978E-2</v>
      </c>
      <c r="AE28">
        <f t="shared" si="2"/>
        <v>-9.9999999999999978E-2</v>
      </c>
      <c r="AF28">
        <f t="shared" si="3"/>
        <v>-9.9999999999999978E-2</v>
      </c>
      <c r="AG28">
        <f t="shared" si="4"/>
        <v>-9.9999999999999978E-2</v>
      </c>
    </row>
    <row r="29" spans="1:33" x14ac:dyDescent="0.2">
      <c r="A29">
        <v>433</v>
      </c>
      <c r="B29" t="s">
        <v>106</v>
      </c>
      <c r="C29" t="s">
        <v>80</v>
      </c>
      <c r="D29">
        <v>3</v>
      </c>
      <c r="E29" t="s">
        <v>19</v>
      </c>
      <c r="F29" t="s">
        <v>16</v>
      </c>
      <c r="G29" s="11">
        <v>0.4</v>
      </c>
      <c r="H29" s="11">
        <v>0.3</v>
      </c>
      <c r="I29" s="11">
        <v>1</v>
      </c>
      <c r="J29" s="11">
        <v>1</v>
      </c>
      <c r="K29" s="12">
        <v>0.6</v>
      </c>
      <c r="L29" s="12">
        <v>0.6</v>
      </c>
      <c r="M29" s="12">
        <v>0.6</v>
      </c>
      <c r="N29" s="12">
        <v>0.6</v>
      </c>
      <c r="O29" s="233">
        <v>0.3</v>
      </c>
      <c r="P29" s="233">
        <v>0.3</v>
      </c>
      <c r="Q29" s="233">
        <v>0.3</v>
      </c>
      <c r="R29" s="233">
        <v>0.3</v>
      </c>
      <c r="S29" s="10">
        <v>0.3</v>
      </c>
      <c r="T29" s="10">
        <v>0.3</v>
      </c>
      <c r="U29" s="10">
        <v>0.3</v>
      </c>
      <c r="V29" s="10">
        <v>0.3</v>
      </c>
      <c r="W29" s="239">
        <v>0.3</v>
      </c>
      <c r="X29" s="239">
        <v>0.3</v>
      </c>
      <c r="Y29" s="239">
        <v>0.3</v>
      </c>
      <c r="Z29" s="239">
        <v>0.3</v>
      </c>
      <c r="AD29">
        <f t="shared" si="1"/>
        <v>0</v>
      </c>
      <c r="AE29">
        <f t="shared" si="2"/>
        <v>0</v>
      </c>
      <c r="AF29">
        <f t="shared" si="3"/>
        <v>0</v>
      </c>
      <c r="AG29">
        <f t="shared" si="4"/>
        <v>0</v>
      </c>
    </row>
    <row r="30" spans="1:33" x14ac:dyDescent="0.2">
      <c r="A30">
        <v>434</v>
      </c>
      <c r="B30" t="s">
        <v>393</v>
      </c>
      <c r="C30" t="s">
        <v>394</v>
      </c>
      <c r="D30">
        <v>3</v>
      </c>
      <c r="E30" t="s">
        <v>114</v>
      </c>
      <c r="F30" t="s">
        <v>16</v>
      </c>
      <c r="G30" s="11">
        <v>1</v>
      </c>
      <c r="H30" s="11">
        <v>0.1</v>
      </c>
      <c r="I30" s="11">
        <v>0.1</v>
      </c>
      <c r="J30" s="11">
        <v>0.1</v>
      </c>
      <c r="K30" s="12">
        <v>0.1</v>
      </c>
      <c r="L30" s="12">
        <v>0.1</v>
      </c>
      <c r="M30" s="12">
        <v>0.1</v>
      </c>
      <c r="N30" s="12">
        <v>0.1</v>
      </c>
      <c r="O30" s="233">
        <v>0</v>
      </c>
      <c r="P30" s="233">
        <v>0</v>
      </c>
      <c r="Q30" s="233">
        <v>0</v>
      </c>
      <c r="R30" s="233">
        <v>0</v>
      </c>
      <c r="S30" s="10">
        <v>0</v>
      </c>
      <c r="T30" s="10">
        <v>0</v>
      </c>
      <c r="U30" s="10">
        <v>0</v>
      </c>
      <c r="V30" s="10">
        <v>0</v>
      </c>
      <c r="W30" s="239">
        <v>0</v>
      </c>
      <c r="X30" s="239">
        <v>0</v>
      </c>
      <c r="Y30" s="239">
        <v>0</v>
      </c>
      <c r="Z30" s="239">
        <v>0</v>
      </c>
      <c r="AA30" s="1" t="s">
        <v>559</v>
      </c>
      <c r="AD30">
        <f t="shared" si="1"/>
        <v>0</v>
      </c>
      <c r="AE30">
        <f t="shared" si="2"/>
        <v>0</v>
      </c>
      <c r="AF30">
        <f t="shared" si="3"/>
        <v>0</v>
      </c>
      <c r="AG30">
        <f t="shared" si="4"/>
        <v>0</v>
      </c>
    </row>
    <row r="31" spans="1:33" x14ac:dyDescent="0.2">
      <c r="A31">
        <v>435</v>
      </c>
      <c r="B31" t="s">
        <v>395</v>
      </c>
      <c r="C31" t="s">
        <v>394</v>
      </c>
      <c r="D31">
        <v>3</v>
      </c>
      <c r="E31" t="s">
        <v>396</v>
      </c>
      <c r="F31" t="s">
        <v>16</v>
      </c>
      <c r="G31" s="11">
        <v>0.5</v>
      </c>
      <c r="H31" s="11">
        <v>0.1</v>
      </c>
      <c r="I31" s="11">
        <v>0</v>
      </c>
      <c r="J31" s="11">
        <v>0</v>
      </c>
      <c r="K31" s="12">
        <v>0</v>
      </c>
      <c r="L31" s="12">
        <v>0</v>
      </c>
      <c r="M31" s="12">
        <v>0</v>
      </c>
      <c r="N31" s="12">
        <v>0</v>
      </c>
      <c r="O31" s="233">
        <v>0</v>
      </c>
      <c r="P31" s="233">
        <v>0</v>
      </c>
      <c r="Q31" s="233">
        <v>0</v>
      </c>
      <c r="R31" s="233">
        <v>0</v>
      </c>
      <c r="S31" s="10">
        <v>0</v>
      </c>
      <c r="T31" s="10">
        <v>0</v>
      </c>
      <c r="U31" s="10">
        <v>0</v>
      </c>
      <c r="V31" s="10">
        <v>0</v>
      </c>
      <c r="W31" s="239">
        <v>0</v>
      </c>
      <c r="X31" s="239">
        <v>0</v>
      </c>
      <c r="Y31" s="239">
        <v>0</v>
      </c>
      <c r="Z31" s="239">
        <v>0</v>
      </c>
      <c r="AA31" s="1" t="s">
        <v>559</v>
      </c>
      <c r="AD31">
        <f t="shared" si="1"/>
        <v>0</v>
      </c>
      <c r="AE31">
        <f t="shared" si="2"/>
        <v>0</v>
      </c>
      <c r="AF31">
        <f t="shared" si="3"/>
        <v>0</v>
      </c>
      <c r="AG31">
        <f t="shared" si="4"/>
        <v>0</v>
      </c>
    </row>
    <row r="32" spans="1:33" x14ac:dyDescent="0.2">
      <c r="A32">
        <v>436</v>
      </c>
      <c r="B32" t="s">
        <v>397</v>
      </c>
      <c r="C32" t="s">
        <v>398</v>
      </c>
      <c r="D32">
        <v>3</v>
      </c>
      <c r="E32" t="s">
        <v>396</v>
      </c>
      <c r="F32" t="s">
        <v>37</v>
      </c>
      <c r="G32" s="11">
        <v>0.5</v>
      </c>
      <c r="H32" s="11">
        <v>0.1</v>
      </c>
      <c r="I32" s="11">
        <v>0.1</v>
      </c>
      <c r="J32" s="11">
        <v>0.1</v>
      </c>
      <c r="K32" s="12">
        <v>0.1</v>
      </c>
      <c r="L32" s="12">
        <v>0.1</v>
      </c>
      <c r="M32" s="12">
        <v>0.1</v>
      </c>
      <c r="N32" s="12">
        <v>0.1</v>
      </c>
      <c r="O32" s="233">
        <v>0</v>
      </c>
      <c r="P32" s="233">
        <v>0</v>
      </c>
      <c r="Q32" s="233">
        <v>0</v>
      </c>
      <c r="R32" s="233">
        <v>0</v>
      </c>
      <c r="S32" s="10">
        <v>0</v>
      </c>
      <c r="T32" s="10">
        <v>0</v>
      </c>
      <c r="U32" s="10">
        <v>0</v>
      </c>
      <c r="V32" s="10">
        <v>0</v>
      </c>
      <c r="W32" s="239">
        <v>0</v>
      </c>
      <c r="X32" s="239">
        <v>0</v>
      </c>
      <c r="Y32" s="239">
        <v>0</v>
      </c>
      <c r="Z32" s="239">
        <v>0</v>
      </c>
      <c r="AA32" s="1" t="s">
        <v>559</v>
      </c>
      <c r="AD32">
        <f t="shared" si="1"/>
        <v>0</v>
      </c>
      <c r="AE32">
        <f t="shared" si="2"/>
        <v>0</v>
      </c>
      <c r="AF32">
        <f t="shared" si="3"/>
        <v>0</v>
      </c>
      <c r="AG32">
        <f t="shared" si="4"/>
        <v>0</v>
      </c>
    </row>
    <row r="33" spans="1:33" x14ac:dyDescent="0.2">
      <c r="A33">
        <v>437</v>
      </c>
      <c r="B33" t="s">
        <v>399</v>
      </c>
      <c r="C33" t="s">
        <v>400</v>
      </c>
      <c r="D33">
        <v>3</v>
      </c>
      <c r="E33" t="s">
        <v>19</v>
      </c>
      <c r="F33" t="s">
        <v>16</v>
      </c>
      <c r="G33" s="11">
        <v>0.3</v>
      </c>
      <c r="H33" s="11">
        <v>0.3</v>
      </c>
      <c r="I33" s="11">
        <v>0.3</v>
      </c>
      <c r="J33" s="11">
        <v>0.3</v>
      </c>
      <c r="K33" s="12">
        <v>0</v>
      </c>
      <c r="L33" s="12">
        <v>0</v>
      </c>
      <c r="M33" s="12">
        <v>0</v>
      </c>
      <c r="N33" s="12">
        <v>0</v>
      </c>
      <c r="O33" s="233">
        <v>0</v>
      </c>
      <c r="P33" s="233">
        <v>0</v>
      </c>
      <c r="Q33" s="233">
        <v>0</v>
      </c>
      <c r="R33" s="233">
        <v>0</v>
      </c>
      <c r="S33" s="10">
        <v>0</v>
      </c>
      <c r="T33" s="10">
        <v>0</v>
      </c>
      <c r="U33" s="10">
        <v>0</v>
      </c>
      <c r="V33" s="10">
        <v>0</v>
      </c>
      <c r="W33" s="239">
        <v>0</v>
      </c>
      <c r="X33" s="239">
        <v>0</v>
      </c>
      <c r="Y33" s="239">
        <v>0</v>
      </c>
      <c r="Z33" s="239">
        <v>0</v>
      </c>
      <c r="AA33" s="1" t="s">
        <v>559</v>
      </c>
      <c r="AD33">
        <f t="shared" si="1"/>
        <v>0</v>
      </c>
      <c r="AE33">
        <f t="shared" si="2"/>
        <v>0</v>
      </c>
      <c r="AF33">
        <f t="shared" si="3"/>
        <v>0</v>
      </c>
      <c r="AG33">
        <f t="shared" si="4"/>
        <v>0</v>
      </c>
    </row>
    <row r="34" spans="1:33" x14ac:dyDescent="0.2">
      <c r="A34">
        <v>438</v>
      </c>
      <c r="B34" t="s">
        <v>401</v>
      </c>
      <c r="C34" t="s">
        <v>337</v>
      </c>
      <c r="D34">
        <v>3</v>
      </c>
      <c r="E34" t="s">
        <v>396</v>
      </c>
      <c r="F34" t="s">
        <v>21</v>
      </c>
      <c r="G34" s="11">
        <v>0.2</v>
      </c>
      <c r="H34" s="11">
        <v>0</v>
      </c>
      <c r="I34" s="11">
        <v>0</v>
      </c>
      <c r="J34" s="11">
        <v>0</v>
      </c>
      <c r="K34" s="12">
        <v>0</v>
      </c>
      <c r="L34" s="12">
        <v>0</v>
      </c>
      <c r="M34" s="12">
        <v>0</v>
      </c>
      <c r="N34" s="12">
        <v>0</v>
      </c>
      <c r="O34" s="233">
        <v>0</v>
      </c>
      <c r="P34" s="233">
        <v>0</v>
      </c>
      <c r="Q34" s="233">
        <v>0</v>
      </c>
      <c r="R34" s="233">
        <v>0</v>
      </c>
      <c r="S34" s="10">
        <v>0.2</v>
      </c>
      <c r="T34" s="10">
        <v>0</v>
      </c>
      <c r="U34" s="10">
        <v>0</v>
      </c>
      <c r="V34" s="10">
        <v>0</v>
      </c>
      <c r="W34" s="239">
        <v>0</v>
      </c>
      <c r="X34" s="239">
        <v>0</v>
      </c>
      <c r="Y34" s="239">
        <v>0</v>
      </c>
      <c r="Z34" s="239">
        <v>0</v>
      </c>
      <c r="AA34" t="s">
        <v>612</v>
      </c>
      <c r="AD34">
        <f t="shared" si="1"/>
        <v>-0.2</v>
      </c>
      <c r="AE34">
        <f t="shared" si="2"/>
        <v>0</v>
      </c>
      <c r="AF34">
        <f t="shared" si="3"/>
        <v>0</v>
      </c>
      <c r="AG34">
        <f t="shared" si="4"/>
        <v>0</v>
      </c>
    </row>
    <row r="35" spans="1:33" x14ac:dyDescent="0.2">
      <c r="A35">
        <v>439</v>
      </c>
      <c r="B35" t="s">
        <v>402</v>
      </c>
      <c r="C35" t="s">
        <v>337</v>
      </c>
      <c r="D35">
        <v>3</v>
      </c>
      <c r="E35" t="s">
        <v>403</v>
      </c>
      <c r="F35" t="s">
        <v>37</v>
      </c>
      <c r="G35" s="11">
        <v>0</v>
      </c>
      <c r="H35" s="11">
        <v>0</v>
      </c>
      <c r="I35" s="11">
        <v>0</v>
      </c>
      <c r="J35" s="11">
        <v>0</v>
      </c>
      <c r="K35" s="12">
        <v>0.1</v>
      </c>
      <c r="L35" s="12">
        <v>0</v>
      </c>
      <c r="M35" s="12">
        <v>0</v>
      </c>
      <c r="N35" s="12">
        <v>0</v>
      </c>
      <c r="O35" s="233">
        <v>0</v>
      </c>
      <c r="P35" s="233">
        <v>0</v>
      </c>
      <c r="Q35" s="233">
        <v>0</v>
      </c>
      <c r="R35" s="233">
        <v>0</v>
      </c>
      <c r="S35" s="10">
        <v>0</v>
      </c>
      <c r="T35" s="10">
        <v>0</v>
      </c>
      <c r="U35" s="10">
        <v>0</v>
      </c>
      <c r="V35" s="10">
        <v>0</v>
      </c>
      <c r="W35" s="239">
        <v>0</v>
      </c>
      <c r="X35" s="239">
        <v>0</v>
      </c>
      <c r="Y35" s="239">
        <v>0</v>
      </c>
      <c r="Z35" s="239">
        <v>0</v>
      </c>
      <c r="AA35" s="1" t="s">
        <v>559</v>
      </c>
      <c r="AD35">
        <f t="shared" si="1"/>
        <v>0</v>
      </c>
      <c r="AE35">
        <f t="shared" si="2"/>
        <v>0</v>
      </c>
      <c r="AF35">
        <f t="shared" si="3"/>
        <v>0</v>
      </c>
      <c r="AG35">
        <f t="shared" si="4"/>
        <v>0</v>
      </c>
    </row>
    <row r="36" spans="1:33" x14ac:dyDescent="0.2">
      <c r="A36">
        <v>440</v>
      </c>
      <c r="B36" t="s">
        <v>404</v>
      </c>
      <c r="C36" t="s">
        <v>405</v>
      </c>
      <c r="D36">
        <v>3</v>
      </c>
      <c r="E36" t="s">
        <v>19</v>
      </c>
      <c r="F36" t="s">
        <v>21</v>
      </c>
      <c r="G36" s="11">
        <v>0</v>
      </c>
      <c r="H36" s="11">
        <v>0</v>
      </c>
      <c r="I36" s="11">
        <v>0</v>
      </c>
      <c r="J36" s="11">
        <v>0</v>
      </c>
      <c r="K36" s="12">
        <v>0.2</v>
      </c>
      <c r="L36" s="12">
        <v>0.2</v>
      </c>
      <c r="M36" s="12">
        <v>0</v>
      </c>
      <c r="N36" s="12">
        <v>0</v>
      </c>
      <c r="O36" s="233">
        <v>0</v>
      </c>
      <c r="P36" s="233">
        <v>0</v>
      </c>
      <c r="Q36" s="233">
        <v>0</v>
      </c>
      <c r="R36" s="233">
        <v>0</v>
      </c>
      <c r="S36" s="10">
        <v>0</v>
      </c>
      <c r="T36" s="10">
        <v>0</v>
      </c>
      <c r="U36" s="10">
        <v>0</v>
      </c>
      <c r="V36" s="10">
        <v>0</v>
      </c>
      <c r="W36" s="239">
        <v>0</v>
      </c>
      <c r="X36" s="239">
        <v>0</v>
      </c>
      <c r="Y36" s="239">
        <v>0</v>
      </c>
      <c r="Z36" s="239">
        <v>0</v>
      </c>
      <c r="AA36" s="1" t="s">
        <v>559</v>
      </c>
      <c r="AD36">
        <f t="shared" si="1"/>
        <v>0</v>
      </c>
      <c r="AE36">
        <f t="shared" si="2"/>
        <v>0</v>
      </c>
      <c r="AF36">
        <f t="shared" si="3"/>
        <v>0</v>
      </c>
      <c r="AG36">
        <f t="shared" si="4"/>
        <v>0</v>
      </c>
    </row>
    <row r="37" spans="1:33" x14ac:dyDescent="0.2">
      <c r="A37">
        <v>441</v>
      </c>
      <c r="B37" t="s">
        <v>406</v>
      </c>
      <c r="C37" t="s">
        <v>337</v>
      </c>
      <c r="D37">
        <v>3</v>
      </c>
      <c r="E37" t="s">
        <v>19</v>
      </c>
      <c r="F37" t="s">
        <v>37</v>
      </c>
      <c r="G37" s="11">
        <v>0.1</v>
      </c>
      <c r="H37" s="11">
        <v>0</v>
      </c>
      <c r="I37" s="11">
        <v>0</v>
      </c>
      <c r="J37" s="11">
        <v>0</v>
      </c>
      <c r="K37" s="12">
        <v>0</v>
      </c>
      <c r="L37" s="12">
        <v>0</v>
      </c>
      <c r="M37" s="12">
        <v>0</v>
      </c>
      <c r="N37" s="12">
        <v>0</v>
      </c>
      <c r="O37" s="233">
        <v>0</v>
      </c>
      <c r="P37" s="233">
        <v>0</v>
      </c>
      <c r="Q37" s="233">
        <v>0</v>
      </c>
      <c r="R37" s="233">
        <v>0</v>
      </c>
      <c r="S37" s="10">
        <v>0</v>
      </c>
      <c r="T37" s="10">
        <v>0</v>
      </c>
      <c r="U37" s="10">
        <v>0</v>
      </c>
      <c r="V37" s="10">
        <v>0</v>
      </c>
      <c r="W37" s="239">
        <v>0</v>
      </c>
      <c r="X37" s="239">
        <v>0</v>
      </c>
      <c r="Y37" s="239">
        <v>0</v>
      </c>
      <c r="Z37" s="239">
        <v>0</v>
      </c>
      <c r="AA37" s="1" t="s">
        <v>559</v>
      </c>
      <c r="AD37">
        <f t="shared" si="1"/>
        <v>0</v>
      </c>
      <c r="AE37">
        <f t="shared" si="2"/>
        <v>0</v>
      </c>
      <c r="AF37">
        <f t="shared" si="3"/>
        <v>0</v>
      </c>
      <c r="AG37">
        <f t="shared" si="4"/>
        <v>0</v>
      </c>
    </row>
    <row r="38" spans="1:33" x14ac:dyDescent="0.2">
      <c r="A38">
        <v>442</v>
      </c>
      <c r="B38" t="s">
        <v>407</v>
      </c>
      <c r="C38" t="s">
        <v>337</v>
      </c>
      <c r="D38">
        <v>3</v>
      </c>
      <c r="E38" t="s">
        <v>19</v>
      </c>
      <c r="F38" t="s">
        <v>37</v>
      </c>
      <c r="G38" s="11">
        <v>0</v>
      </c>
      <c r="H38" s="11">
        <v>0</v>
      </c>
      <c r="I38" s="11">
        <v>0</v>
      </c>
      <c r="J38" s="11">
        <v>0</v>
      </c>
      <c r="K38" s="12">
        <v>0.5</v>
      </c>
      <c r="L38" s="12">
        <v>0</v>
      </c>
      <c r="M38" s="12">
        <v>0</v>
      </c>
      <c r="N38" s="12">
        <v>0</v>
      </c>
      <c r="O38" s="233">
        <v>0</v>
      </c>
      <c r="P38" s="233">
        <v>0</v>
      </c>
      <c r="Q38" s="233">
        <v>0</v>
      </c>
      <c r="R38" s="233">
        <v>0</v>
      </c>
      <c r="S38" s="10">
        <v>0</v>
      </c>
      <c r="T38" s="10">
        <v>0</v>
      </c>
      <c r="U38" s="10">
        <v>0</v>
      </c>
      <c r="V38" s="10">
        <v>0</v>
      </c>
      <c r="W38" s="239">
        <v>0.1</v>
      </c>
      <c r="X38" s="239">
        <v>0</v>
      </c>
      <c r="Y38" s="239">
        <v>0</v>
      </c>
      <c r="Z38" s="239">
        <v>0</v>
      </c>
      <c r="AA38" s="1" t="s">
        <v>613</v>
      </c>
      <c r="AD38">
        <f t="shared" si="1"/>
        <v>0.1</v>
      </c>
      <c r="AE38">
        <f t="shared" si="2"/>
        <v>0</v>
      </c>
      <c r="AF38">
        <f t="shared" si="3"/>
        <v>0</v>
      </c>
      <c r="AG38">
        <f t="shared" si="4"/>
        <v>0</v>
      </c>
    </row>
    <row r="39" spans="1:33" x14ac:dyDescent="0.2">
      <c r="A39">
        <v>443</v>
      </c>
      <c r="B39" t="s">
        <v>408</v>
      </c>
      <c r="C39" t="s">
        <v>337</v>
      </c>
      <c r="D39">
        <v>3</v>
      </c>
      <c r="E39" t="s">
        <v>19</v>
      </c>
      <c r="F39" t="s">
        <v>37</v>
      </c>
      <c r="G39" s="11">
        <v>0</v>
      </c>
      <c r="H39" s="11">
        <v>0</v>
      </c>
      <c r="I39" s="11">
        <v>0</v>
      </c>
      <c r="J39" s="11">
        <v>0</v>
      </c>
      <c r="K39" s="12">
        <v>0.3</v>
      </c>
      <c r="L39" s="12">
        <v>0</v>
      </c>
      <c r="M39" s="12">
        <v>0</v>
      </c>
      <c r="N39" s="12">
        <v>0</v>
      </c>
      <c r="O39" s="233">
        <v>0</v>
      </c>
      <c r="P39" s="233">
        <v>0</v>
      </c>
      <c r="Q39" s="233">
        <v>0</v>
      </c>
      <c r="R39" s="233">
        <v>0</v>
      </c>
      <c r="S39" s="10">
        <v>0</v>
      </c>
      <c r="T39" s="10">
        <v>0</v>
      </c>
      <c r="U39" s="10">
        <v>0</v>
      </c>
      <c r="V39" s="10">
        <v>0</v>
      </c>
      <c r="W39" s="239">
        <v>0</v>
      </c>
      <c r="X39" s="239">
        <v>0</v>
      </c>
      <c r="Y39" s="239">
        <v>0</v>
      </c>
      <c r="Z39" s="239">
        <v>0</v>
      </c>
      <c r="AA39" s="1" t="s">
        <v>559</v>
      </c>
      <c r="AD39">
        <f t="shared" si="1"/>
        <v>0</v>
      </c>
      <c r="AE39">
        <f t="shared" si="2"/>
        <v>0</v>
      </c>
      <c r="AF39">
        <f t="shared" si="3"/>
        <v>0</v>
      </c>
      <c r="AG39">
        <f t="shared" si="4"/>
        <v>0</v>
      </c>
    </row>
    <row r="40" spans="1:33" x14ac:dyDescent="0.2">
      <c r="A40">
        <v>444</v>
      </c>
      <c r="B40" t="s">
        <v>409</v>
      </c>
      <c r="C40" t="s">
        <v>337</v>
      </c>
      <c r="D40">
        <v>3</v>
      </c>
      <c r="E40" t="s">
        <v>19</v>
      </c>
      <c r="F40" t="s">
        <v>37</v>
      </c>
      <c r="G40" s="11">
        <v>0</v>
      </c>
      <c r="H40" s="11">
        <v>0</v>
      </c>
      <c r="I40" s="11">
        <v>0</v>
      </c>
      <c r="J40" s="11">
        <v>0</v>
      </c>
      <c r="K40" s="12">
        <v>0</v>
      </c>
      <c r="L40" s="12">
        <v>0</v>
      </c>
      <c r="M40" s="12">
        <v>0</v>
      </c>
      <c r="N40" s="12">
        <v>0</v>
      </c>
      <c r="O40" s="233">
        <v>0</v>
      </c>
      <c r="P40" s="233">
        <v>0</v>
      </c>
      <c r="Q40" s="233">
        <v>0</v>
      </c>
      <c r="R40" s="233">
        <v>0</v>
      </c>
      <c r="S40" s="10">
        <v>0</v>
      </c>
      <c r="T40" s="10">
        <v>0</v>
      </c>
      <c r="U40" s="10">
        <v>0</v>
      </c>
      <c r="V40" s="10">
        <v>0</v>
      </c>
      <c r="W40" s="239">
        <v>0</v>
      </c>
      <c r="X40" s="239">
        <v>0</v>
      </c>
      <c r="Y40" s="239">
        <v>0</v>
      </c>
      <c r="Z40" s="239">
        <v>0</v>
      </c>
      <c r="AA40" s="1" t="s">
        <v>559</v>
      </c>
      <c r="AD40">
        <f t="shared" si="1"/>
        <v>0</v>
      </c>
      <c r="AE40">
        <f t="shared" si="2"/>
        <v>0</v>
      </c>
      <c r="AF40">
        <f t="shared" si="3"/>
        <v>0</v>
      </c>
      <c r="AG40">
        <f t="shared" si="4"/>
        <v>0</v>
      </c>
    </row>
    <row r="41" spans="1:33" x14ac:dyDescent="0.2">
      <c r="A41">
        <v>445</v>
      </c>
      <c r="B41" t="s">
        <v>410</v>
      </c>
      <c r="C41" t="s">
        <v>337</v>
      </c>
      <c r="D41">
        <v>3</v>
      </c>
      <c r="E41" t="s">
        <v>361</v>
      </c>
      <c r="F41" t="s">
        <v>37</v>
      </c>
      <c r="G41" s="11">
        <v>0</v>
      </c>
      <c r="H41" s="11">
        <v>0</v>
      </c>
      <c r="I41" s="11">
        <v>0</v>
      </c>
      <c r="J41" s="11">
        <v>0</v>
      </c>
      <c r="K41" s="12">
        <v>0</v>
      </c>
      <c r="L41" s="12">
        <v>0</v>
      </c>
      <c r="M41" s="12">
        <v>0</v>
      </c>
      <c r="N41" s="12">
        <v>0</v>
      </c>
      <c r="O41" s="233">
        <v>0</v>
      </c>
      <c r="P41" s="233">
        <v>0</v>
      </c>
      <c r="Q41" s="233">
        <v>0</v>
      </c>
      <c r="R41" s="233">
        <v>0</v>
      </c>
      <c r="S41" s="10">
        <v>0</v>
      </c>
      <c r="T41" s="10">
        <v>0</v>
      </c>
      <c r="U41" s="10">
        <v>0</v>
      </c>
      <c r="V41" s="10">
        <v>0</v>
      </c>
      <c r="W41" s="239">
        <v>0</v>
      </c>
      <c r="X41" s="239">
        <v>0</v>
      </c>
      <c r="Y41" s="239">
        <v>0</v>
      </c>
      <c r="Z41" s="239">
        <v>0</v>
      </c>
      <c r="AA41" s="1" t="s">
        <v>559</v>
      </c>
      <c r="AD41">
        <f t="shared" si="1"/>
        <v>0</v>
      </c>
      <c r="AE41">
        <f t="shared" si="2"/>
        <v>0</v>
      </c>
      <c r="AF41">
        <f t="shared" si="3"/>
        <v>0</v>
      </c>
      <c r="AG41">
        <f t="shared" si="4"/>
        <v>0</v>
      </c>
    </row>
    <row r="42" spans="1:33" x14ac:dyDescent="0.2">
      <c r="A42">
        <v>446</v>
      </c>
      <c r="B42" t="s">
        <v>341</v>
      </c>
      <c r="C42" t="s">
        <v>337</v>
      </c>
      <c r="D42">
        <v>3</v>
      </c>
      <c r="E42" t="s">
        <v>19</v>
      </c>
      <c r="F42" t="s">
        <v>21</v>
      </c>
      <c r="G42" s="11">
        <v>0.1</v>
      </c>
      <c r="H42" s="11">
        <v>0</v>
      </c>
      <c r="I42" s="11">
        <v>0</v>
      </c>
      <c r="J42" s="11">
        <v>0</v>
      </c>
      <c r="K42" s="12">
        <v>0</v>
      </c>
      <c r="L42" s="12">
        <v>0</v>
      </c>
      <c r="M42" s="12">
        <v>0</v>
      </c>
      <c r="N42" s="12">
        <v>0</v>
      </c>
      <c r="O42" s="233">
        <v>0</v>
      </c>
      <c r="P42" s="233">
        <v>0</v>
      </c>
      <c r="Q42" s="233">
        <v>0</v>
      </c>
      <c r="R42" s="233">
        <v>0</v>
      </c>
      <c r="S42" s="10">
        <v>0</v>
      </c>
      <c r="T42" s="10">
        <v>0</v>
      </c>
      <c r="U42" s="10">
        <v>0</v>
      </c>
      <c r="V42" s="10">
        <v>0</v>
      </c>
      <c r="W42" s="239">
        <v>0</v>
      </c>
      <c r="X42" s="239">
        <v>0</v>
      </c>
      <c r="Y42" s="239">
        <v>0</v>
      </c>
      <c r="Z42" s="239">
        <v>0</v>
      </c>
      <c r="AA42" s="1" t="s">
        <v>559</v>
      </c>
      <c r="AD42">
        <f t="shared" si="1"/>
        <v>0</v>
      </c>
      <c r="AE42">
        <f t="shared" si="2"/>
        <v>0</v>
      </c>
      <c r="AF42">
        <f t="shared" si="3"/>
        <v>0</v>
      </c>
      <c r="AG42">
        <f t="shared" si="4"/>
        <v>0</v>
      </c>
    </row>
    <row r="43" spans="1:33" x14ac:dyDescent="0.2">
      <c r="A43">
        <v>570</v>
      </c>
      <c r="B43" t="s">
        <v>411</v>
      </c>
      <c r="C43" t="s">
        <v>366</v>
      </c>
      <c r="D43">
        <v>3</v>
      </c>
      <c r="E43" t="s">
        <v>361</v>
      </c>
      <c r="F43" t="s">
        <v>37</v>
      </c>
      <c r="G43" s="11">
        <v>0</v>
      </c>
      <c r="H43" s="11">
        <v>0</v>
      </c>
      <c r="I43" s="11">
        <v>0</v>
      </c>
      <c r="J43" s="11">
        <v>0</v>
      </c>
      <c r="K43" s="12">
        <v>0.2</v>
      </c>
      <c r="L43" s="12">
        <v>0.2</v>
      </c>
      <c r="M43" s="12">
        <v>0.2</v>
      </c>
      <c r="N43" s="12">
        <v>0.2</v>
      </c>
      <c r="O43" s="233">
        <v>0.2</v>
      </c>
      <c r="P43" s="233">
        <v>0</v>
      </c>
      <c r="Q43" s="233">
        <v>0</v>
      </c>
      <c r="R43" s="233">
        <v>0.1</v>
      </c>
      <c r="S43" s="10">
        <v>0</v>
      </c>
      <c r="T43" s="10">
        <v>0.1</v>
      </c>
      <c r="U43" s="10">
        <v>0</v>
      </c>
      <c r="V43" s="10">
        <v>0.1</v>
      </c>
      <c r="W43" s="239">
        <v>0</v>
      </c>
      <c r="X43" s="239">
        <v>0.1</v>
      </c>
      <c r="Y43" s="239">
        <v>0</v>
      </c>
      <c r="Z43" s="239">
        <v>0.1</v>
      </c>
      <c r="AD43">
        <f t="shared" si="1"/>
        <v>0</v>
      </c>
      <c r="AE43">
        <f t="shared" si="2"/>
        <v>0</v>
      </c>
      <c r="AF43">
        <f t="shared" si="3"/>
        <v>0</v>
      </c>
      <c r="AG43">
        <f t="shared" si="4"/>
        <v>0</v>
      </c>
    </row>
    <row r="44" spans="1:33" x14ac:dyDescent="0.2">
      <c r="A44">
        <v>602</v>
      </c>
      <c r="B44" t="s">
        <v>412</v>
      </c>
      <c r="C44" t="s">
        <v>387</v>
      </c>
      <c r="D44">
        <v>3</v>
      </c>
      <c r="E44" t="s">
        <v>142</v>
      </c>
      <c r="F44" t="s">
        <v>37</v>
      </c>
      <c r="G44" s="11">
        <v>0</v>
      </c>
      <c r="H44" s="11">
        <v>0</v>
      </c>
      <c r="I44" s="11">
        <v>0</v>
      </c>
      <c r="J44" s="11">
        <v>0</v>
      </c>
      <c r="K44" s="12">
        <v>0</v>
      </c>
      <c r="L44" s="12">
        <v>0</v>
      </c>
      <c r="M44" s="12">
        <v>0</v>
      </c>
      <c r="N44" s="12">
        <v>0</v>
      </c>
      <c r="O44" s="233">
        <v>0.2</v>
      </c>
      <c r="P44" s="233">
        <v>0.1</v>
      </c>
      <c r="Q44" s="233">
        <v>0.1</v>
      </c>
      <c r="R44" s="233">
        <v>0.1</v>
      </c>
      <c r="S44" s="10">
        <v>0</v>
      </c>
      <c r="T44" s="10">
        <v>0</v>
      </c>
      <c r="U44" s="10">
        <v>0</v>
      </c>
      <c r="V44" s="10">
        <v>0</v>
      </c>
      <c r="W44" s="239">
        <v>0</v>
      </c>
      <c r="X44" s="239">
        <v>0</v>
      </c>
      <c r="Y44" s="239">
        <v>0</v>
      </c>
      <c r="Z44" s="239">
        <v>0</v>
      </c>
      <c r="AA44" s="1" t="s">
        <v>559</v>
      </c>
      <c r="AD44">
        <f t="shared" si="1"/>
        <v>0</v>
      </c>
      <c r="AE44">
        <f t="shared" si="2"/>
        <v>0</v>
      </c>
      <c r="AF44">
        <f t="shared" si="3"/>
        <v>0</v>
      </c>
      <c r="AG44">
        <f t="shared" si="4"/>
        <v>0</v>
      </c>
    </row>
    <row r="45" spans="1:33" x14ac:dyDescent="0.2">
      <c r="A45">
        <v>621</v>
      </c>
      <c r="B45" t="s">
        <v>413</v>
      </c>
      <c r="C45" t="s">
        <v>366</v>
      </c>
      <c r="D45">
        <v>3</v>
      </c>
      <c r="E45" t="s">
        <v>142</v>
      </c>
      <c r="F45" t="s">
        <v>37</v>
      </c>
      <c r="G45" s="11">
        <v>0</v>
      </c>
      <c r="H45" s="11">
        <v>0</v>
      </c>
      <c r="I45" s="11">
        <v>0</v>
      </c>
      <c r="J45" s="11">
        <v>0</v>
      </c>
      <c r="K45" s="12">
        <v>0</v>
      </c>
      <c r="L45" s="12">
        <v>0</v>
      </c>
      <c r="M45" s="12">
        <v>0</v>
      </c>
      <c r="N45" s="12">
        <v>0</v>
      </c>
      <c r="O45" s="275">
        <v>0</v>
      </c>
      <c r="P45" s="275">
        <v>0</v>
      </c>
      <c r="Q45" s="275">
        <v>0</v>
      </c>
      <c r="R45" s="275">
        <v>0.1</v>
      </c>
      <c r="S45" s="277">
        <v>0.1</v>
      </c>
      <c r="T45" s="277">
        <v>0</v>
      </c>
      <c r="U45" s="277">
        <v>0</v>
      </c>
      <c r="V45" s="277">
        <v>0</v>
      </c>
      <c r="W45" s="239">
        <v>0</v>
      </c>
      <c r="X45" s="239">
        <v>0</v>
      </c>
      <c r="Y45" s="239">
        <v>0</v>
      </c>
      <c r="Z45" s="239">
        <v>0</v>
      </c>
      <c r="AA45" t="s">
        <v>614</v>
      </c>
      <c r="AD45">
        <f t="shared" si="1"/>
        <v>-0.1</v>
      </c>
      <c r="AE45">
        <f t="shared" si="2"/>
        <v>0</v>
      </c>
      <c r="AF45">
        <f t="shared" si="3"/>
        <v>0</v>
      </c>
      <c r="AG45">
        <f t="shared" si="4"/>
        <v>0</v>
      </c>
    </row>
    <row r="46" spans="1:33" x14ac:dyDescent="0.2">
      <c r="B46" s="271" t="s">
        <v>615</v>
      </c>
      <c r="C46" s="271" t="s">
        <v>366</v>
      </c>
      <c r="D46" s="271">
        <v>3</v>
      </c>
      <c r="E46" s="271" t="s">
        <v>142</v>
      </c>
      <c r="F46" s="271" t="s">
        <v>37</v>
      </c>
      <c r="G46" s="272"/>
      <c r="H46" s="272"/>
      <c r="I46" s="272"/>
      <c r="J46" s="272"/>
      <c r="K46" s="273"/>
      <c r="L46" s="273"/>
      <c r="M46" s="273"/>
      <c r="N46" s="274"/>
      <c r="O46" s="280"/>
      <c r="P46" s="280"/>
      <c r="Q46" s="280"/>
      <c r="R46" s="280"/>
      <c r="S46" s="279"/>
      <c r="T46" s="279"/>
      <c r="U46" s="279"/>
      <c r="V46" s="279"/>
      <c r="W46" s="281">
        <v>0.1</v>
      </c>
      <c r="X46" s="282">
        <v>0</v>
      </c>
      <c r="Y46" s="282">
        <v>0</v>
      </c>
      <c r="Z46" s="282">
        <v>0</v>
      </c>
      <c r="AA46" s="1"/>
      <c r="AD46">
        <f t="shared" si="1"/>
        <v>0.1</v>
      </c>
      <c r="AE46">
        <f t="shared" si="2"/>
        <v>0</v>
      </c>
      <c r="AF46">
        <f t="shared" si="3"/>
        <v>0</v>
      </c>
      <c r="AG46">
        <f t="shared" si="4"/>
        <v>0</v>
      </c>
    </row>
    <row r="47" spans="1:33" x14ac:dyDescent="0.2">
      <c r="B47" s="271" t="s">
        <v>616</v>
      </c>
      <c r="C47" s="271" t="s">
        <v>366</v>
      </c>
      <c r="D47" s="271">
        <v>3</v>
      </c>
      <c r="E47" s="271" t="s">
        <v>19</v>
      </c>
      <c r="F47" s="271" t="s">
        <v>21</v>
      </c>
      <c r="G47" s="272"/>
      <c r="H47" s="272"/>
      <c r="I47" s="272"/>
      <c r="J47" s="272"/>
      <c r="K47" s="273"/>
      <c r="L47" s="273"/>
      <c r="M47" s="273"/>
      <c r="N47" s="274"/>
      <c r="O47" s="280"/>
      <c r="P47" s="280"/>
      <c r="Q47" s="280"/>
      <c r="R47" s="280"/>
      <c r="S47" s="279"/>
      <c r="T47" s="279"/>
      <c r="U47" s="279"/>
      <c r="V47" s="279"/>
      <c r="W47" s="281">
        <v>0.2</v>
      </c>
      <c r="X47" s="282">
        <v>0.2</v>
      </c>
      <c r="Y47" s="282">
        <v>0.2</v>
      </c>
      <c r="Z47" s="282">
        <v>0.2</v>
      </c>
      <c r="AA47" s="1"/>
      <c r="AD47">
        <f t="shared" si="1"/>
        <v>0.2</v>
      </c>
      <c r="AE47">
        <f t="shared" si="2"/>
        <v>0.2</v>
      </c>
      <c r="AF47">
        <f t="shared" si="3"/>
        <v>0.2</v>
      </c>
      <c r="AG47">
        <f t="shared" si="4"/>
        <v>0.2</v>
      </c>
    </row>
    <row r="48" spans="1:33" x14ac:dyDescent="0.2">
      <c r="B48" s="271" t="s">
        <v>617</v>
      </c>
      <c r="C48" s="271" t="s">
        <v>366</v>
      </c>
      <c r="D48" s="271">
        <v>3</v>
      </c>
      <c r="E48" s="271" t="s">
        <v>19</v>
      </c>
      <c r="F48" s="271" t="s">
        <v>37</v>
      </c>
      <c r="G48" s="272"/>
      <c r="H48" s="272"/>
      <c r="I48" s="272"/>
      <c r="J48" s="272"/>
      <c r="K48" s="273"/>
      <c r="L48" s="273"/>
      <c r="M48" s="273"/>
      <c r="N48" s="274"/>
      <c r="O48" s="280"/>
      <c r="P48" s="280"/>
      <c r="Q48" s="280"/>
      <c r="R48" s="280"/>
      <c r="S48" s="279"/>
      <c r="T48" s="279"/>
      <c r="U48" s="279"/>
      <c r="V48" s="279"/>
      <c r="W48" s="281">
        <v>0.1</v>
      </c>
      <c r="X48" s="282">
        <v>0</v>
      </c>
      <c r="Y48" s="282">
        <v>0</v>
      </c>
      <c r="Z48" s="282">
        <v>0</v>
      </c>
      <c r="AA48" t="s">
        <v>614</v>
      </c>
      <c r="AD48">
        <f t="shared" si="1"/>
        <v>0.1</v>
      </c>
      <c r="AE48">
        <f t="shared" si="2"/>
        <v>0</v>
      </c>
      <c r="AF48">
        <f t="shared" si="3"/>
        <v>0</v>
      </c>
      <c r="AG48">
        <f t="shared" si="4"/>
        <v>0</v>
      </c>
    </row>
    <row r="49" spans="6:33" x14ac:dyDescent="0.2">
      <c r="F49" s="13" t="s">
        <v>27</v>
      </c>
      <c r="G49" s="15">
        <f t="shared" ref="G49:R49" si="5">SUM(G4:G48)</f>
        <v>12.400000000000002</v>
      </c>
      <c r="H49" s="15">
        <f t="shared" si="5"/>
        <v>8.7000000000000011</v>
      </c>
      <c r="I49" s="15">
        <f t="shared" si="5"/>
        <v>13.7</v>
      </c>
      <c r="J49" s="15">
        <f t="shared" si="5"/>
        <v>12.2</v>
      </c>
      <c r="K49" s="16">
        <f t="shared" si="5"/>
        <v>9.9999999999999982</v>
      </c>
      <c r="L49" s="16">
        <f t="shared" si="5"/>
        <v>8.6999999999999993</v>
      </c>
      <c r="M49" s="16">
        <f t="shared" si="5"/>
        <v>7.3999999999999995</v>
      </c>
      <c r="N49" s="16">
        <f t="shared" si="5"/>
        <v>7.3</v>
      </c>
      <c r="O49" s="276">
        <f t="shared" si="5"/>
        <v>7.3000000000000007</v>
      </c>
      <c r="P49" s="276">
        <f t="shared" si="5"/>
        <v>6.4</v>
      </c>
      <c r="Q49" s="276">
        <f t="shared" si="5"/>
        <v>6.2000000000000011</v>
      </c>
      <c r="R49" s="276">
        <f t="shared" si="5"/>
        <v>6.6000000000000005</v>
      </c>
      <c r="S49" s="278">
        <f t="shared" ref="S49:Z49" si="6">SUM(S4:S48)</f>
        <v>6.9</v>
      </c>
      <c r="T49" s="278">
        <f t="shared" si="6"/>
        <v>6.7</v>
      </c>
      <c r="U49" s="278">
        <f t="shared" si="6"/>
        <v>5.9</v>
      </c>
      <c r="V49" s="278">
        <f t="shared" si="6"/>
        <v>6.1000000000000005</v>
      </c>
      <c r="W49" s="240">
        <f t="shared" si="6"/>
        <v>7.1999999999999993</v>
      </c>
      <c r="X49" s="240">
        <f t="shared" si="6"/>
        <v>6.3999999999999995</v>
      </c>
      <c r="Y49" s="240">
        <f t="shared" si="6"/>
        <v>5.9</v>
      </c>
      <c r="Z49" s="240">
        <f t="shared" si="6"/>
        <v>6.1000000000000005</v>
      </c>
      <c r="AD49">
        <f>SUM(AD4:AD48)</f>
        <v>0.30000000000000004</v>
      </c>
      <c r="AE49">
        <f>SUM(AE4:AE48)</f>
        <v>-0.3</v>
      </c>
      <c r="AF49">
        <f>SUM(AF4:AF48)</f>
        <v>0</v>
      </c>
      <c r="AG49">
        <v>0</v>
      </c>
    </row>
    <row r="50" spans="6:33" x14ac:dyDescent="0.2">
      <c r="F50" s="13" t="s">
        <v>28</v>
      </c>
      <c r="G50" s="338">
        <f>SUM(G49,H49,I49,J49)/4</f>
        <v>11.75</v>
      </c>
      <c r="H50" s="339"/>
      <c r="I50" s="339"/>
      <c r="J50" s="339"/>
      <c r="K50" s="329">
        <f>SUM(K49,L49,M49,N49)/4</f>
        <v>8.3499999999999979</v>
      </c>
      <c r="L50" s="330"/>
      <c r="M50" s="330"/>
      <c r="N50" s="330"/>
      <c r="O50" s="340">
        <f>SUM(O49,P49,Q49,R49)/4</f>
        <v>6.6250000000000009</v>
      </c>
      <c r="P50" s="341"/>
      <c r="Q50" s="341"/>
      <c r="R50" s="341"/>
      <c r="S50" s="331">
        <f>SUM(S49,T49,U49,V49)/4</f>
        <v>6.4</v>
      </c>
      <c r="T50" s="332"/>
      <c r="U50" s="332"/>
      <c r="V50" s="332"/>
      <c r="W50" s="349">
        <f>SUM(W49,X49,Y49,Z49)/4</f>
        <v>6.4</v>
      </c>
      <c r="X50" s="350"/>
      <c r="Y50" s="350"/>
      <c r="Z50" s="350"/>
    </row>
  </sheetData>
  <mergeCells count="16">
    <mergeCell ref="W1:Z1"/>
    <mergeCell ref="W50:Z50"/>
    <mergeCell ref="G1:J1"/>
    <mergeCell ref="K1:N1"/>
    <mergeCell ref="O1:R1"/>
    <mergeCell ref="S1:V1"/>
    <mergeCell ref="G50:J50"/>
    <mergeCell ref="K50:N50"/>
    <mergeCell ref="O50:R50"/>
    <mergeCell ref="S50:V50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5B3C-8CC0-D344-AE27-15E710E4EFC7}">
  <dimension ref="A1:CQ22"/>
  <sheetViews>
    <sheetView zoomScale="150" zoomScaleNormal="150" workbookViewId="0">
      <pane xSplit="2" ySplit="3" topLeftCell="U4" activePane="bottomRight" state="frozen"/>
      <selection pane="topRight" activeCell="C1" sqref="C1"/>
      <selection pane="bottomLeft" activeCell="A4" sqref="A4"/>
      <selection pane="bottomRight" activeCell="W6" sqref="W6:Z20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89" t="s">
        <v>0</v>
      </c>
      <c r="B1" s="389" t="s">
        <v>1</v>
      </c>
      <c r="C1" s="389" t="s">
        <v>2</v>
      </c>
      <c r="D1" s="389" t="s">
        <v>3</v>
      </c>
      <c r="E1" s="389" t="s">
        <v>4</v>
      </c>
      <c r="F1" s="389" t="s">
        <v>5</v>
      </c>
      <c r="G1" s="384">
        <v>2021</v>
      </c>
      <c r="H1" s="384"/>
      <c r="I1" s="384"/>
      <c r="J1" s="384"/>
      <c r="K1" s="392">
        <v>2022</v>
      </c>
      <c r="L1" s="392"/>
      <c r="M1" s="392"/>
      <c r="N1" s="392"/>
      <c r="O1" s="393">
        <v>2023</v>
      </c>
      <c r="P1" s="393"/>
      <c r="Q1" s="393"/>
      <c r="R1" s="393"/>
      <c r="S1" s="383">
        <v>2024</v>
      </c>
      <c r="T1" s="383"/>
      <c r="U1" s="383"/>
      <c r="V1" s="383"/>
      <c r="W1" s="390">
        <v>2025</v>
      </c>
      <c r="X1" s="390"/>
      <c r="Y1" s="390"/>
      <c r="Z1" s="390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</row>
    <row r="2" spans="1:95" x14ac:dyDescent="0.2">
      <c r="A2" s="389"/>
      <c r="B2" s="389"/>
      <c r="C2" s="389"/>
      <c r="D2" s="389"/>
      <c r="E2" s="389"/>
      <c r="F2" s="389"/>
      <c r="G2" s="24" t="s">
        <v>6</v>
      </c>
      <c r="H2" s="24" t="s">
        <v>7</v>
      </c>
      <c r="I2" s="24" t="s">
        <v>8</v>
      </c>
      <c r="J2" s="24" t="s">
        <v>9</v>
      </c>
      <c r="K2" s="245" t="s">
        <v>6</v>
      </c>
      <c r="L2" s="245" t="s">
        <v>7</v>
      </c>
      <c r="M2" s="245" t="s">
        <v>8</v>
      </c>
      <c r="N2" s="245" t="s">
        <v>9</v>
      </c>
      <c r="O2" s="246" t="s">
        <v>6</v>
      </c>
      <c r="P2" s="246" t="s">
        <v>7</v>
      </c>
      <c r="Q2" s="246" t="s">
        <v>8</v>
      </c>
      <c r="R2" s="246" t="s">
        <v>9</v>
      </c>
      <c r="S2" s="247" t="s">
        <v>6</v>
      </c>
      <c r="T2" s="247" t="s">
        <v>7</v>
      </c>
      <c r="U2" s="247" t="s">
        <v>8</v>
      </c>
      <c r="V2" s="247" t="s">
        <v>9</v>
      </c>
      <c r="W2" s="248" t="s">
        <v>6</v>
      </c>
      <c r="X2" s="248" t="s">
        <v>7</v>
      </c>
      <c r="Y2" s="248" t="s">
        <v>8</v>
      </c>
      <c r="Z2" s="248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89"/>
      <c r="B3" s="389"/>
      <c r="C3" s="389"/>
      <c r="D3" s="389"/>
      <c r="E3" s="3" t="s">
        <v>10</v>
      </c>
      <c r="F3" s="3" t="s">
        <v>11</v>
      </c>
      <c r="G3" s="27" t="s">
        <v>12</v>
      </c>
      <c r="H3" s="27" t="s">
        <v>12</v>
      </c>
      <c r="I3" s="27" t="s">
        <v>12</v>
      </c>
      <c r="J3" s="27" t="s">
        <v>12</v>
      </c>
      <c r="K3" s="249" t="s">
        <v>12</v>
      </c>
      <c r="L3" s="249" t="s">
        <v>12</v>
      </c>
      <c r="M3" s="249" t="s">
        <v>12</v>
      </c>
      <c r="N3" s="249" t="s">
        <v>12</v>
      </c>
      <c r="O3" s="250" t="s">
        <v>12</v>
      </c>
      <c r="P3" s="250" t="s">
        <v>12</v>
      </c>
      <c r="Q3" s="250" t="s">
        <v>12</v>
      </c>
      <c r="R3" s="250" t="s">
        <v>12</v>
      </c>
      <c r="S3" s="251" t="s">
        <v>12</v>
      </c>
      <c r="T3" s="251" t="s">
        <v>12</v>
      </c>
      <c r="U3" s="251" t="s">
        <v>12</v>
      </c>
      <c r="V3" s="251" t="s">
        <v>12</v>
      </c>
      <c r="W3" s="252" t="s">
        <v>12</v>
      </c>
      <c r="X3" s="252" t="s">
        <v>12</v>
      </c>
      <c r="Y3" s="252" t="s">
        <v>12</v>
      </c>
      <c r="Z3" s="252" t="s">
        <v>12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</row>
    <row r="4" spans="1:95" x14ac:dyDescent="0.2">
      <c r="A4">
        <v>447</v>
      </c>
      <c r="B4" t="s">
        <v>29</v>
      </c>
      <c r="C4" t="s">
        <v>30</v>
      </c>
      <c r="D4">
        <v>3</v>
      </c>
      <c r="E4" t="s">
        <v>19</v>
      </c>
      <c r="F4" t="s">
        <v>16</v>
      </c>
      <c r="G4" s="253">
        <v>0.5</v>
      </c>
      <c r="H4" s="253">
        <v>0.5</v>
      </c>
      <c r="I4" s="253">
        <v>0.5</v>
      </c>
      <c r="J4" s="253">
        <v>0.5</v>
      </c>
      <c r="K4" s="254">
        <v>0.5</v>
      </c>
      <c r="L4" s="254">
        <v>0.5</v>
      </c>
      <c r="M4" s="254">
        <v>0.5</v>
      </c>
      <c r="N4" s="254">
        <v>0.5</v>
      </c>
      <c r="O4" s="255">
        <v>0.5</v>
      </c>
      <c r="P4" s="255">
        <v>0.5</v>
      </c>
      <c r="Q4" s="255">
        <v>0.5</v>
      </c>
      <c r="R4" s="255">
        <v>0.5</v>
      </c>
      <c r="S4" s="256">
        <v>0.5</v>
      </c>
      <c r="T4" s="256">
        <v>0.5</v>
      </c>
      <c r="U4" s="256">
        <v>0.5</v>
      </c>
      <c r="V4" s="256">
        <v>0.5</v>
      </c>
      <c r="W4" s="257">
        <v>0.5</v>
      </c>
      <c r="X4" s="257">
        <v>0.5</v>
      </c>
      <c r="Y4" s="257">
        <v>0.5</v>
      </c>
      <c r="Z4" s="257">
        <v>0.5</v>
      </c>
      <c r="AA4" s="43" t="s">
        <v>32</v>
      </c>
    </row>
    <row r="5" spans="1:95" x14ac:dyDescent="0.2">
      <c r="A5">
        <v>448</v>
      </c>
      <c r="B5" t="s">
        <v>33</v>
      </c>
      <c r="C5" t="s">
        <v>30</v>
      </c>
      <c r="D5">
        <v>3</v>
      </c>
      <c r="E5" t="s">
        <v>19</v>
      </c>
      <c r="F5" t="s">
        <v>37</v>
      </c>
      <c r="G5" s="253">
        <v>0.1</v>
      </c>
      <c r="H5" s="253">
        <v>0.1</v>
      </c>
      <c r="I5" s="253">
        <v>0.1</v>
      </c>
      <c r="J5" s="253">
        <v>0.1</v>
      </c>
      <c r="K5" s="254">
        <v>0.1</v>
      </c>
      <c r="L5" s="254">
        <v>0.1</v>
      </c>
      <c r="M5" s="254">
        <v>0.1</v>
      </c>
      <c r="N5" s="254">
        <v>0.1</v>
      </c>
      <c r="O5" s="255">
        <v>0.1</v>
      </c>
      <c r="P5" s="255">
        <v>0.1</v>
      </c>
      <c r="Q5" s="255">
        <v>0.1</v>
      </c>
      <c r="R5" s="255">
        <v>0.1</v>
      </c>
      <c r="S5" s="256">
        <v>0.1</v>
      </c>
      <c r="T5" s="256">
        <v>0.1</v>
      </c>
      <c r="U5" s="256">
        <v>0.1</v>
      </c>
      <c r="V5" s="256">
        <v>0.1</v>
      </c>
      <c r="W5" s="257">
        <v>0.1</v>
      </c>
      <c r="X5" s="257">
        <v>0.1</v>
      </c>
      <c r="Y5" s="257">
        <v>0.1</v>
      </c>
      <c r="Z5" s="257">
        <v>0.1</v>
      </c>
      <c r="AA5" s="43" t="s">
        <v>32</v>
      </c>
    </row>
    <row r="6" spans="1:95" x14ac:dyDescent="0.2">
      <c r="A6">
        <v>611</v>
      </c>
      <c r="B6" t="s">
        <v>414</v>
      </c>
      <c r="C6" t="s">
        <v>93</v>
      </c>
      <c r="D6">
        <v>3</v>
      </c>
      <c r="E6" t="s">
        <v>19</v>
      </c>
      <c r="F6" t="s">
        <v>37</v>
      </c>
      <c r="G6" s="253">
        <v>0</v>
      </c>
      <c r="H6" s="253">
        <v>0</v>
      </c>
      <c r="I6" s="253">
        <v>0</v>
      </c>
      <c r="J6" s="253">
        <v>0</v>
      </c>
      <c r="K6" s="254">
        <v>0</v>
      </c>
      <c r="L6" s="254">
        <v>0</v>
      </c>
      <c r="M6" s="254">
        <v>0</v>
      </c>
      <c r="N6" s="254">
        <v>0</v>
      </c>
      <c r="O6" s="255">
        <v>0</v>
      </c>
      <c r="P6" s="255">
        <v>0</v>
      </c>
      <c r="Q6" s="255">
        <v>0</v>
      </c>
      <c r="R6" s="255">
        <v>0</v>
      </c>
      <c r="S6" s="256">
        <v>0</v>
      </c>
      <c r="T6" s="256">
        <v>0</v>
      </c>
      <c r="U6" s="256">
        <v>0</v>
      </c>
      <c r="V6" s="256">
        <v>0</v>
      </c>
      <c r="W6" s="257">
        <v>0</v>
      </c>
      <c r="X6" s="257">
        <v>0</v>
      </c>
      <c r="Y6" s="257">
        <v>0</v>
      </c>
      <c r="Z6" s="257">
        <v>0</v>
      </c>
      <c r="AA6" s="43" t="s">
        <v>559</v>
      </c>
    </row>
    <row r="7" spans="1:95" x14ac:dyDescent="0.2">
      <c r="A7">
        <v>526</v>
      </c>
      <c r="B7" t="s">
        <v>415</v>
      </c>
      <c r="C7" t="s">
        <v>88</v>
      </c>
      <c r="D7">
        <v>3</v>
      </c>
      <c r="E7" t="s">
        <v>139</v>
      </c>
      <c r="F7" t="s">
        <v>37</v>
      </c>
      <c r="G7" s="253">
        <v>2.4</v>
      </c>
      <c r="H7" s="253">
        <v>2.4</v>
      </c>
      <c r="I7" s="253">
        <v>1.2</v>
      </c>
      <c r="J7" s="253">
        <v>1.2</v>
      </c>
      <c r="K7" s="254">
        <v>0.7</v>
      </c>
      <c r="L7" s="254">
        <v>0.7</v>
      </c>
      <c r="M7" s="254">
        <v>0.7</v>
      </c>
      <c r="N7" s="254">
        <v>0.7</v>
      </c>
      <c r="O7" s="255">
        <v>1.65</v>
      </c>
      <c r="P7" s="255">
        <v>1.65</v>
      </c>
      <c r="Q7" s="255">
        <v>1.65</v>
      </c>
      <c r="R7" s="255">
        <v>1.65</v>
      </c>
      <c r="S7" s="256">
        <v>1.4</v>
      </c>
      <c r="T7" s="256">
        <v>1.4</v>
      </c>
      <c r="U7" s="256">
        <v>1.4</v>
      </c>
      <c r="V7" s="256">
        <v>1.4</v>
      </c>
      <c r="W7" s="257">
        <v>1.4</v>
      </c>
      <c r="X7" s="257">
        <v>1.4</v>
      </c>
      <c r="Y7" s="257">
        <v>1.4</v>
      </c>
      <c r="Z7" s="257">
        <v>1.4</v>
      </c>
    </row>
    <row r="8" spans="1:95" x14ac:dyDescent="0.2">
      <c r="A8">
        <v>449</v>
      </c>
      <c r="B8" t="s">
        <v>105</v>
      </c>
      <c r="C8" t="s">
        <v>30</v>
      </c>
      <c r="D8">
        <v>3</v>
      </c>
      <c r="E8" t="s">
        <v>139</v>
      </c>
      <c r="F8" t="s">
        <v>37</v>
      </c>
      <c r="G8" s="253">
        <v>0.3</v>
      </c>
      <c r="H8" s="253">
        <v>0.3</v>
      </c>
      <c r="I8" s="253">
        <v>0.3</v>
      </c>
      <c r="J8" s="253">
        <v>0.3</v>
      </c>
      <c r="K8" s="254">
        <v>0.3</v>
      </c>
      <c r="L8" s="254">
        <v>0.3</v>
      </c>
      <c r="M8" s="254">
        <v>0.3</v>
      </c>
      <c r="N8" s="254">
        <v>0.3</v>
      </c>
      <c r="O8" s="255">
        <v>0.3</v>
      </c>
      <c r="P8" s="255">
        <v>0.3</v>
      </c>
      <c r="Q8" s="255">
        <v>0.3</v>
      </c>
      <c r="R8" s="255">
        <v>0.3</v>
      </c>
      <c r="S8" s="256">
        <v>0.3</v>
      </c>
      <c r="T8" s="256">
        <v>0.3</v>
      </c>
      <c r="U8" s="256">
        <v>0.3</v>
      </c>
      <c r="V8" s="256">
        <v>0.3</v>
      </c>
      <c r="W8" s="257">
        <v>0.3</v>
      </c>
      <c r="X8" s="257">
        <v>0.3</v>
      </c>
      <c r="Y8" s="257">
        <v>0.3</v>
      </c>
      <c r="Z8" s="257">
        <v>0.3</v>
      </c>
    </row>
    <row r="9" spans="1:95" x14ac:dyDescent="0.2">
      <c r="A9">
        <v>450</v>
      </c>
      <c r="B9" t="s">
        <v>158</v>
      </c>
      <c r="C9" t="s">
        <v>30</v>
      </c>
      <c r="D9">
        <v>3</v>
      </c>
      <c r="E9" t="s">
        <v>142</v>
      </c>
      <c r="F9" t="s">
        <v>37</v>
      </c>
      <c r="G9" s="253">
        <v>0.2</v>
      </c>
      <c r="H9" s="253">
        <v>0.2</v>
      </c>
      <c r="I9" s="253">
        <v>0.2</v>
      </c>
      <c r="J9" s="253">
        <v>0.2</v>
      </c>
      <c r="K9" s="254">
        <v>0.2</v>
      </c>
      <c r="L9" s="254">
        <v>0.2</v>
      </c>
      <c r="M9" s="254">
        <v>0.2</v>
      </c>
      <c r="N9" s="254">
        <v>0.2</v>
      </c>
      <c r="O9" s="255">
        <v>0.2</v>
      </c>
      <c r="P9" s="255">
        <v>0.2</v>
      </c>
      <c r="Q9" s="255">
        <v>0.2</v>
      </c>
      <c r="R9" s="255">
        <v>0.2</v>
      </c>
      <c r="S9" s="256">
        <v>0.3</v>
      </c>
      <c r="T9" s="256">
        <v>0.3</v>
      </c>
      <c r="U9" s="256">
        <v>0.3</v>
      </c>
      <c r="V9" s="256">
        <v>0.3</v>
      </c>
      <c r="W9" s="257">
        <v>0.3</v>
      </c>
      <c r="X9" s="257">
        <v>0.3</v>
      </c>
      <c r="Y9" s="257">
        <v>0.3</v>
      </c>
      <c r="Z9" s="257">
        <v>0.3</v>
      </c>
    </row>
    <row r="10" spans="1:95" x14ac:dyDescent="0.2">
      <c r="A10">
        <v>451</v>
      </c>
      <c r="B10" t="s">
        <v>87</v>
      </c>
      <c r="C10" t="s">
        <v>88</v>
      </c>
      <c r="D10">
        <v>3</v>
      </c>
      <c r="E10" t="s">
        <v>19</v>
      </c>
      <c r="F10" t="s">
        <v>37</v>
      </c>
      <c r="G10" s="253">
        <v>1</v>
      </c>
      <c r="H10" s="253">
        <v>1</v>
      </c>
      <c r="I10" s="253">
        <v>1</v>
      </c>
      <c r="J10" s="253">
        <v>1</v>
      </c>
      <c r="K10" s="254">
        <v>1</v>
      </c>
      <c r="L10" s="254">
        <v>1</v>
      </c>
      <c r="M10" s="254">
        <v>1</v>
      </c>
      <c r="N10" s="254">
        <v>1</v>
      </c>
      <c r="O10" s="255">
        <v>1</v>
      </c>
      <c r="P10" s="255">
        <v>1</v>
      </c>
      <c r="Q10" s="255">
        <v>1</v>
      </c>
      <c r="R10" s="255">
        <v>1</v>
      </c>
      <c r="S10" s="256">
        <v>1</v>
      </c>
      <c r="T10" s="256">
        <v>1</v>
      </c>
      <c r="U10" s="256">
        <v>1</v>
      </c>
      <c r="V10" s="256">
        <v>1</v>
      </c>
      <c r="W10" s="257">
        <v>1</v>
      </c>
      <c r="X10" s="257">
        <v>1</v>
      </c>
      <c r="Y10" s="257">
        <v>1</v>
      </c>
      <c r="Z10" s="257">
        <v>1</v>
      </c>
    </row>
    <row r="11" spans="1:95" x14ac:dyDescent="0.2">
      <c r="A11">
        <v>522</v>
      </c>
      <c r="B11" t="s">
        <v>416</v>
      </c>
      <c r="C11" t="s">
        <v>88</v>
      </c>
      <c r="D11">
        <v>3</v>
      </c>
      <c r="E11" t="s">
        <v>142</v>
      </c>
      <c r="F11" t="s">
        <v>21</v>
      </c>
      <c r="G11" s="253">
        <v>3.25</v>
      </c>
      <c r="H11" s="253">
        <v>3.25</v>
      </c>
      <c r="I11" s="253">
        <v>2.25</v>
      </c>
      <c r="J11" s="253">
        <v>2.25</v>
      </c>
      <c r="K11" s="254">
        <v>2.9</v>
      </c>
      <c r="L11" s="254">
        <v>2.9</v>
      </c>
      <c r="M11" s="254">
        <v>2.9</v>
      </c>
      <c r="N11" s="254">
        <v>2.9</v>
      </c>
      <c r="O11" s="255">
        <v>2.6</v>
      </c>
      <c r="P11" s="255">
        <v>2.6</v>
      </c>
      <c r="Q11" s="255">
        <v>2.6</v>
      </c>
      <c r="R11" s="255">
        <v>2.6</v>
      </c>
      <c r="S11" s="256">
        <v>2</v>
      </c>
      <c r="T11" s="256">
        <v>2</v>
      </c>
      <c r="U11" s="256">
        <v>2</v>
      </c>
      <c r="V11" s="256">
        <v>2</v>
      </c>
      <c r="W11" s="257">
        <v>1</v>
      </c>
      <c r="X11" s="257">
        <v>1</v>
      </c>
      <c r="Y11" s="257">
        <v>1</v>
      </c>
      <c r="Z11" s="257">
        <v>1</v>
      </c>
    </row>
    <row r="12" spans="1:95" x14ac:dyDescent="0.2">
      <c r="A12">
        <v>455</v>
      </c>
      <c r="B12" t="s">
        <v>417</v>
      </c>
      <c r="C12" t="s">
        <v>88</v>
      </c>
      <c r="D12">
        <v>3</v>
      </c>
      <c r="E12" t="s">
        <v>142</v>
      </c>
      <c r="F12" t="s">
        <v>37</v>
      </c>
      <c r="G12" s="253">
        <v>0.2</v>
      </c>
      <c r="H12" s="253">
        <v>0.2</v>
      </c>
      <c r="I12" s="253">
        <v>0.2</v>
      </c>
      <c r="J12" s="253">
        <v>0.2</v>
      </c>
      <c r="K12" s="254">
        <v>0.2</v>
      </c>
      <c r="L12" s="254">
        <v>0.2</v>
      </c>
      <c r="M12" s="254">
        <v>0.2</v>
      </c>
      <c r="N12" s="254">
        <v>0.2</v>
      </c>
      <c r="O12" s="255">
        <v>0.2</v>
      </c>
      <c r="P12" s="255">
        <v>0.2</v>
      </c>
      <c r="Q12" s="255">
        <v>0.2</v>
      </c>
      <c r="R12" s="255">
        <v>0.2</v>
      </c>
      <c r="S12" s="256">
        <v>0.2</v>
      </c>
      <c r="T12" s="256">
        <v>0.2</v>
      </c>
      <c r="U12" s="256">
        <v>0.2</v>
      </c>
      <c r="V12" s="256">
        <v>0.2</v>
      </c>
      <c r="W12" s="257">
        <v>0.2</v>
      </c>
      <c r="X12" s="257">
        <v>0.2</v>
      </c>
      <c r="Y12" s="257">
        <v>0.2</v>
      </c>
      <c r="Z12" s="257">
        <v>0.2</v>
      </c>
    </row>
    <row r="13" spans="1:95" x14ac:dyDescent="0.2">
      <c r="A13">
        <v>460</v>
      </c>
      <c r="B13" t="s">
        <v>418</v>
      </c>
      <c r="C13" t="s">
        <v>88</v>
      </c>
      <c r="D13">
        <v>3</v>
      </c>
      <c r="E13" t="s">
        <v>142</v>
      </c>
      <c r="F13" t="s">
        <v>16</v>
      </c>
      <c r="G13" s="253">
        <v>0.3</v>
      </c>
      <c r="H13" s="253">
        <v>0.3</v>
      </c>
      <c r="I13" s="253">
        <v>0.3</v>
      </c>
      <c r="J13" s="253">
        <v>0.3</v>
      </c>
      <c r="K13" s="254">
        <v>0.3</v>
      </c>
      <c r="L13" s="254">
        <v>0.3</v>
      </c>
      <c r="M13" s="254">
        <v>0.3</v>
      </c>
      <c r="N13" s="254">
        <v>0.3</v>
      </c>
      <c r="O13" s="255">
        <v>0.2</v>
      </c>
      <c r="P13" s="255">
        <v>0.2</v>
      </c>
      <c r="Q13" s="255">
        <v>0.2</v>
      </c>
      <c r="R13" s="255">
        <v>0.2</v>
      </c>
      <c r="S13" s="256">
        <v>0.2</v>
      </c>
      <c r="T13" s="256">
        <v>0.2</v>
      </c>
      <c r="U13" s="256">
        <v>0.2</v>
      </c>
      <c r="V13" s="256">
        <v>0.2</v>
      </c>
      <c r="W13" s="257">
        <v>0.2</v>
      </c>
      <c r="X13" s="257">
        <v>0.2</v>
      </c>
      <c r="Y13" s="257">
        <v>0.2</v>
      </c>
      <c r="Z13" s="257">
        <v>0.2</v>
      </c>
    </row>
    <row r="14" spans="1:95" x14ac:dyDescent="0.2">
      <c r="A14">
        <v>461</v>
      </c>
      <c r="B14" t="s">
        <v>419</v>
      </c>
      <c r="C14" t="s">
        <v>80</v>
      </c>
      <c r="D14">
        <v>3</v>
      </c>
      <c r="E14" t="s">
        <v>19</v>
      </c>
      <c r="F14" t="s">
        <v>16</v>
      </c>
      <c r="G14" s="253">
        <v>0.25</v>
      </c>
      <c r="H14" s="253">
        <v>0.25</v>
      </c>
      <c r="I14" s="253">
        <v>0.25</v>
      </c>
      <c r="J14" s="253">
        <v>0.25</v>
      </c>
      <c r="K14" s="254">
        <v>0.2</v>
      </c>
      <c r="L14" s="254">
        <v>0.2</v>
      </c>
      <c r="M14" s="254">
        <v>0.2</v>
      </c>
      <c r="N14" s="254">
        <v>0.2</v>
      </c>
      <c r="O14" s="255">
        <v>0.1</v>
      </c>
      <c r="P14" s="255">
        <v>0.1</v>
      </c>
      <c r="Q14" s="255">
        <v>0.1</v>
      </c>
      <c r="R14" s="255">
        <v>0.1</v>
      </c>
      <c r="S14" s="256">
        <v>0.1</v>
      </c>
      <c r="T14" s="256">
        <v>0.1</v>
      </c>
      <c r="U14" s="256">
        <v>0.1</v>
      </c>
      <c r="V14" s="256">
        <v>0.1</v>
      </c>
      <c r="W14" s="257">
        <v>0.1</v>
      </c>
      <c r="X14" s="257">
        <v>0.1</v>
      </c>
      <c r="Y14" s="257">
        <v>0.1</v>
      </c>
      <c r="Z14" s="257">
        <v>0.1</v>
      </c>
    </row>
    <row r="15" spans="1:95" x14ac:dyDescent="0.2">
      <c r="A15">
        <v>462</v>
      </c>
      <c r="B15" t="s">
        <v>106</v>
      </c>
      <c r="C15" t="s">
        <v>80</v>
      </c>
      <c r="D15">
        <v>3</v>
      </c>
      <c r="E15" t="s">
        <v>19</v>
      </c>
      <c r="F15" t="s">
        <v>16</v>
      </c>
      <c r="G15" s="253">
        <v>6</v>
      </c>
      <c r="H15" s="253">
        <v>6</v>
      </c>
      <c r="I15" s="253">
        <v>6</v>
      </c>
      <c r="J15" s="253">
        <v>6</v>
      </c>
      <c r="K15" s="254">
        <v>5</v>
      </c>
      <c r="L15" s="254">
        <v>5</v>
      </c>
      <c r="M15" s="254">
        <v>5</v>
      </c>
      <c r="N15" s="254">
        <v>5</v>
      </c>
      <c r="O15" s="255">
        <v>5</v>
      </c>
      <c r="P15" s="255">
        <v>5</v>
      </c>
      <c r="Q15" s="255">
        <v>5</v>
      </c>
      <c r="R15" s="255">
        <v>5</v>
      </c>
      <c r="S15" s="256">
        <v>5</v>
      </c>
      <c r="T15" s="256">
        <v>5</v>
      </c>
      <c r="U15" s="256">
        <v>5</v>
      </c>
      <c r="V15" s="256">
        <v>5</v>
      </c>
      <c r="W15" s="257">
        <v>5</v>
      </c>
      <c r="X15" s="257">
        <v>5</v>
      </c>
      <c r="Y15" s="257">
        <v>5</v>
      </c>
      <c r="Z15" s="257">
        <v>5</v>
      </c>
    </row>
    <row r="16" spans="1:95" x14ac:dyDescent="0.2">
      <c r="A16">
        <v>463</v>
      </c>
      <c r="B16" t="s">
        <v>420</v>
      </c>
      <c r="C16" t="s">
        <v>80</v>
      </c>
      <c r="D16">
        <v>3</v>
      </c>
      <c r="E16" t="s">
        <v>19</v>
      </c>
      <c r="F16" t="s">
        <v>16</v>
      </c>
      <c r="G16" s="253">
        <v>1</v>
      </c>
      <c r="H16" s="253">
        <v>1</v>
      </c>
      <c r="I16" s="253">
        <v>1</v>
      </c>
      <c r="J16" s="253">
        <v>1</v>
      </c>
      <c r="K16" s="254">
        <v>1</v>
      </c>
      <c r="L16" s="254">
        <v>1</v>
      </c>
      <c r="M16" s="254">
        <v>1</v>
      </c>
      <c r="N16" s="254">
        <v>1</v>
      </c>
      <c r="O16" s="255">
        <v>1</v>
      </c>
      <c r="P16" s="255">
        <v>1</v>
      </c>
      <c r="Q16" s="255">
        <v>1</v>
      </c>
      <c r="R16" s="255">
        <v>1</v>
      </c>
      <c r="S16" s="256">
        <v>1</v>
      </c>
      <c r="T16" s="256">
        <v>1</v>
      </c>
      <c r="U16" s="256">
        <v>1</v>
      </c>
      <c r="V16" s="256">
        <v>1</v>
      </c>
      <c r="W16" s="257">
        <v>1</v>
      </c>
      <c r="X16" s="257">
        <v>1</v>
      </c>
      <c r="Y16" s="257">
        <v>1</v>
      </c>
      <c r="Z16" s="257">
        <v>1</v>
      </c>
    </row>
    <row r="17" spans="1:27" x14ac:dyDescent="0.2">
      <c r="A17">
        <v>464</v>
      </c>
      <c r="B17" t="s">
        <v>421</v>
      </c>
      <c r="C17" t="s">
        <v>80</v>
      </c>
      <c r="D17">
        <v>3</v>
      </c>
      <c r="E17" t="s">
        <v>19</v>
      </c>
      <c r="F17" t="s">
        <v>16</v>
      </c>
      <c r="G17" s="253">
        <v>0.1</v>
      </c>
      <c r="H17" s="253">
        <v>0.1</v>
      </c>
      <c r="I17" s="253">
        <v>0.1</v>
      </c>
      <c r="J17" s="253">
        <v>0.1</v>
      </c>
      <c r="K17" s="254">
        <v>0.1</v>
      </c>
      <c r="L17" s="254">
        <v>0.1</v>
      </c>
      <c r="M17" s="254">
        <v>0.1</v>
      </c>
      <c r="N17" s="254">
        <v>0.1</v>
      </c>
      <c r="O17" s="255">
        <v>0</v>
      </c>
      <c r="P17" s="255">
        <v>0</v>
      </c>
      <c r="Q17" s="255">
        <v>0</v>
      </c>
      <c r="R17" s="255">
        <v>0</v>
      </c>
      <c r="S17" s="256">
        <v>0</v>
      </c>
      <c r="T17" s="256">
        <v>0</v>
      </c>
      <c r="U17" s="256">
        <v>0</v>
      </c>
      <c r="V17" s="256">
        <v>0</v>
      </c>
      <c r="W17" s="257">
        <v>0</v>
      </c>
      <c r="X17" s="257">
        <v>0</v>
      </c>
      <c r="Y17" s="257">
        <v>0</v>
      </c>
      <c r="Z17" s="257">
        <v>0</v>
      </c>
      <c r="AA17" s="43" t="s">
        <v>559</v>
      </c>
    </row>
    <row r="18" spans="1:27" x14ac:dyDescent="0.2">
      <c r="A18">
        <v>465</v>
      </c>
      <c r="B18" t="s">
        <v>422</v>
      </c>
      <c r="C18" t="s">
        <v>80</v>
      </c>
      <c r="D18">
        <v>3</v>
      </c>
      <c r="E18" t="s">
        <v>19</v>
      </c>
      <c r="F18" t="s">
        <v>16</v>
      </c>
      <c r="G18" s="253">
        <v>3</v>
      </c>
      <c r="H18" s="253">
        <v>3</v>
      </c>
      <c r="I18" s="253">
        <v>3</v>
      </c>
      <c r="J18" s="253">
        <v>3</v>
      </c>
      <c r="K18" s="254">
        <v>4</v>
      </c>
      <c r="L18" s="254">
        <v>3</v>
      </c>
      <c r="M18" s="254">
        <v>3</v>
      </c>
      <c r="N18" s="254">
        <v>3</v>
      </c>
      <c r="O18" s="255">
        <v>2.1</v>
      </c>
      <c r="P18" s="255">
        <v>2.5</v>
      </c>
      <c r="Q18" s="255">
        <v>2.5</v>
      </c>
      <c r="R18" s="255">
        <v>2.9</v>
      </c>
      <c r="S18" s="256">
        <v>2</v>
      </c>
      <c r="T18" s="256">
        <v>2</v>
      </c>
      <c r="U18" s="256">
        <v>2</v>
      </c>
      <c r="V18" s="256">
        <v>2</v>
      </c>
      <c r="W18" s="257">
        <v>2</v>
      </c>
      <c r="X18" s="257">
        <v>2</v>
      </c>
      <c r="Y18" s="257">
        <v>2</v>
      </c>
      <c r="Z18" s="257">
        <v>2</v>
      </c>
    </row>
    <row r="19" spans="1:27" x14ac:dyDescent="0.2">
      <c r="A19">
        <v>482</v>
      </c>
      <c r="B19" t="s">
        <v>155</v>
      </c>
      <c r="C19" t="s">
        <v>156</v>
      </c>
      <c r="D19">
        <v>3</v>
      </c>
      <c r="E19" t="s">
        <v>10</v>
      </c>
      <c r="F19" t="s">
        <v>37</v>
      </c>
      <c r="G19" s="253">
        <v>3</v>
      </c>
      <c r="H19" s="253">
        <v>3</v>
      </c>
      <c r="I19" s="253">
        <v>3</v>
      </c>
      <c r="J19" s="253">
        <v>2</v>
      </c>
      <c r="K19" s="254">
        <v>0</v>
      </c>
      <c r="L19" s="254">
        <v>0</v>
      </c>
      <c r="M19" s="254">
        <v>0</v>
      </c>
      <c r="N19" s="254">
        <v>0</v>
      </c>
      <c r="O19" s="255">
        <v>0</v>
      </c>
      <c r="P19" s="255">
        <v>0</v>
      </c>
      <c r="Q19" s="255">
        <v>0</v>
      </c>
      <c r="R19" s="255">
        <v>0</v>
      </c>
      <c r="S19" s="256">
        <v>0</v>
      </c>
      <c r="T19" s="256">
        <v>0</v>
      </c>
      <c r="U19" s="256">
        <v>0</v>
      </c>
      <c r="V19" s="256">
        <v>0</v>
      </c>
      <c r="W19" s="257">
        <v>0</v>
      </c>
      <c r="X19" s="257">
        <v>0</v>
      </c>
      <c r="Y19" s="257">
        <v>0</v>
      </c>
      <c r="Z19" s="257">
        <v>0</v>
      </c>
      <c r="AA19" s="43" t="s">
        <v>559</v>
      </c>
    </row>
    <row r="20" spans="1:27" x14ac:dyDescent="0.2">
      <c r="A20">
        <v>549</v>
      </c>
      <c r="B20" t="s">
        <v>423</v>
      </c>
      <c r="C20" t="s">
        <v>366</v>
      </c>
      <c r="D20">
        <v>3</v>
      </c>
      <c r="E20" t="s">
        <v>146</v>
      </c>
      <c r="F20" t="s">
        <v>278</v>
      </c>
      <c r="G20" s="253">
        <v>0</v>
      </c>
      <c r="H20" s="253">
        <v>0</v>
      </c>
      <c r="I20" s="253">
        <v>1.5</v>
      </c>
      <c r="J20" s="253">
        <v>1.5</v>
      </c>
      <c r="K20" s="254">
        <v>1.5</v>
      </c>
      <c r="L20" s="254">
        <v>1.5</v>
      </c>
      <c r="M20" s="254">
        <v>1.5</v>
      </c>
      <c r="N20" s="254">
        <v>0</v>
      </c>
      <c r="O20" s="255">
        <v>0</v>
      </c>
      <c r="P20" s="255">
        <v>0</v>
      </c>
      <c r="Q20" s="255">
        <v>0</v>
      </c>
      <c r="R20" s="255">
        <v>0</v>
      </c>
      <c r="S20" s="256">
        <v>0</v>
      </c>
      <c r="T20" s="256">
        <v>0</v>
      </c>
      <c r="U20" s="256">
        <v>0</v>
      </c>
      <c r="V20" s="256">
        <v>0</v>
      </c>
      <c r="W20" s="257">
        <v>0</v>
      </c>
      <c r="X20" s="257">
        <v>0</v>
      </c>
      <c r="Y20" s="257">
        <v>0</v>
      </c>
      <c r="Z20" s="257">
        <v>0</v>
      </c>
      <c r="AA20" s="43" t="s">
        <v>559</v>
      </c>
    </row>
    <row r="21" spans="1:27" x14ac:dyDescent="0.2">
      <c r="F21" s="32" t="s">
        <v>27</v>
      </c>
      <c r="G21" s="34">
        <f t="shared" ref="G21:Z21" si="0">SUM(G4:G20)</f>
        <v>21.6</v>
      </c>
      <c r="H21" s="34">
        <f t="shared" si="0"/>
        <v>21.6</v>
      </c>
      <c r="I21" s="34">
        <f t="shared" si="0"/>
        <v>20.9</v>
      </c>
      <c r="J21" s="34">
        <f t="shared" si="0"/>
        <v>19.899999999999999</v>
      </c>
      <c r="K21" s="258">
        <f t="shared" si="0"/>
        <v>18</v>
      </c>
      <c r="L21" s="258">
        <f t="shared" si="0"/>
        <v>17</v>
      </c>
      <c r="M21" s="258">
        <f t="shared" si="0"/>
        <v>17</v>
      </c>
      <c r="N21" s="258">
        <f t="shared" si="0"/>
        <v>15.499999999999998</v>
      </c>
      <c r="O21" s="259">
        <f t="shared" si="0"/>
        <v>14.95</v>
      </c>
      <c r="P21" s="259">
        <f t="shared" si="0"/>
        <v>15.35</v>
      </c>
      <c r="Q21" s="259">
        <f t="shared" si="0"/>
        <v>15.35</v>
      </c>
      <c r="R21" s="259">
        <f t="shared" si="0"/>
        <v>15.75</v>
      </c>
      <c r="S21" s="260">
        <f t="shared" si="0"/>
        <v>14.1</v>
      </c>
      <c r="T21" s="260">
        <f t="shared" si="0"/>
        <v>14.1</v>
      </c>
      <c r="U21" s="260">
        <f t="shared" si="0"/>
        <v>14.1</v>
      </c>
      <c r="V21" s="260">
        <f t="shared" si="0"/>
        <v>14.1</v>
      </c>
      <c r="W21" s="261">
        <f t="shared" si="0"/>
        <v>13.1</v>
      </c>
      <c r="X21" s="261">
        <f t="shared" si="0"/>
        <v>13.1</v>
      </c>
      <c r="Y21" s="261">
        <f t="shared" si="0"/>
        <v>13.1</v>
      </c>
      <c r="Z21" s="261">
        <f t="shared" si="0"/>
        <v>13.1</v>
      </c>
    </row>
    <row r="22" spans="1:27" x14ac:dyDescent="0.2">
      <c r="F22" s="32" t="s">
        <v>28</v>
      </c>
      <c r="G22" s="387">
        <f>SUM(G21,H21,I21,J21)/4</f>
        <v>21</v>
      </c>
      <c r="H22" s="387"/>
      <c r="I22" s="387"/>
      <c r="J22" s="387"/>
      <c r="K22" s="394">
        <f>SUM(K21,L21,M21,N21)/4</f>
        <v>16.875</v>
      </c>
      <c r="L22" s="394"/>
      <c r="M22" s="394"/>
      <c r="N22" s="394"/>
      <c r="O22" s="395">
        <f>SUM(O21,P21,Q21,R21)/4</f>
        <v>15.35</v>
      </c>
      <c r="P22" s="395"/>
      <c r="Q22" s="395"/>
      <c r="R22" s="395"/>
      <c r="S22" s="386">
        <f>SUM(S21,T21,U21,V21)/4</f>
        <v>14.1</v>
      </c>
      <c r="T22" s="386"/>
      <c r="U22" s="386"/>
      <c r="V22" s="386"/>
      <c r="W22" s="391">
        <f>SUM(W21,X21,Y21,Z21)/4</f>
        <v>13.1</v>
      </c>
      <c r="X22" s="391"/>
      <c r="Y22" s="391"/>
      <c r="Z22" s="391"/>
    </row>
  </sheetData>
  <mergeCells count="16">
    <mergeCell ref="W1:Z1"/>
    <mergeCell ref="W22:Z22"/>
    <mergeCell ref="G1:J1"/>
    <mergeCell ref="K1:N1"/>
    <mergeCell ref="O1:R1"/>
    <mergeCell ref="S1:V1"/>
    <mergeCell ref="G22:J22"/>
    <mergeCell ref="K22:N22"/>
    <mergeCell ref="O22:R22"/>
    <mergeCell ref="S22:V22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700ED-FE1F-B349-8238-3458373DCF19}">
  <dimension ref="A1:CQ30"/>
  <sheetViews>
    <sheetView zoomScale="150" zoomScaleNormal="150" workbookViewId="0">
      <pane xSplit="2" ySplit="3" topLeftCell="V4" activePane="bottomRight" state="frozen"/>
      <selection pane="topRight" activeCell="C1" sqref="C1"/>
      <selection pane="bottomLeft" activeCell="A4" sqref="A4"/>
      <selection pane="bottomRight" activeCell="W6" sqref="W6:Z28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483</v>
      </c>
      <c r="B4" t="s">
        <v>29</v>
      </c>
      <c r="C4" t="s">
        <v>30</v>
      </c>
      <c r="D4">
        <v>3</v>
      </c>
      <c r="E4" t="s">
        <v>19</v>
      </c>
      <c r="F4" t="s">
        <v>16</v>
      </c>
      <c r="G4" s="11">
        <v>0.5</v>
      </c>
      <c r="H4" s="11">
        <v>0.5</v>
      </c>
      <c r="I4" s="11">
        <v>0.5</v>
      </c>
      <c r="J4" s="11">
        <v>0.5</v>
      </c>
      <c r="K4" s="12">
        <v>0.5</v>
      </c>
      <c r="L4" s="12">
        <v>0.5</v>
      </c>
      <c r="M4" s="12">
        <v>0.5</v>
      </c>
      <c r="N4" s="12">
        <v>0.5</v>
      </c>
      <c r="O4" s="233">
        <v>0.5</v>
      </c>
      <c r="P4" s="233">
        <v>0.5</v>
      </c>
      <c r="Q4" s="233">
        <v>0.5</v>
      </c>
      <c r="R4" s="233">
        <v>0.5</v>
      </c>
      <c r="S4" s="10">
        <v>0.5</v>
      </c>
      <c r="T4" s="10">
        <v>0.5</v>
      </c>
      <c r="U4" s="10">
        <v>0.5</v>
      </c>
      <c r="V4" s="10">
        <v>0.5</v>
      </c>
      <c r="W4" s="262">
        <v>0.5</v>
      </c>
      <c r="X4" s="262">
        <v>0.5</v>
      </c>
      <c r="Y4" s="239">
        <v>0.5</v>
      </c>
      <c r="Z4" s="239">
        <v>0.5</v>
      </c>
      <c r="AA4" s="1" t="s">
        <v>32</v>
      </c>
    </row>
    <row r="5" spans="1:95" x14ac:dyDescent="0.2">
      <c r="A5">
        <v>484</v>
      </c>
      <c r="B5" t="s">
        <v>33</v>
      </c>
      <c r="C5" t="s">
        <v>30</v>
      </c>
      <c r="D5">
        <v>3</v>
      </c>
      <c r="E5" t="s">
        <v>19</v>
      </c>
      <c r="F5" t="s">
        <v>16</v>
      </c>
      <c r="G5" s="11">
        <v>0.1</v>
      </c>
      <c r="H5" s="11">
        <v>0.1</v>
      </c>
      <c r="I5" s="11">
        <v>0.1</v>
      </c>
      <c r="J5" s="11">
        <v>0.1</v>
      </c>
      <c r="K5" s="12">
        <v>0.1</v>
      </c>
      <c r="L5" s="12">
        <v>0.1</v>
      </c>
      <c r="M5" s="12">
        <v>0.1</v>
      </c>
      <c r="N5" s="12">
        <v>0.1</v>
      </c>
      <c r="O5" s="233">
        <v>0.1</v>
      </c>
      <c r="P5" s="233">
        <v>0.1</v>
      </c>
      <c r="Q5" s="233">
        <v>0.1</v>
      </c>
      <c r="R5" s="233">
        <v>0.1</v>
      </c>
      <c r="S5" s="10">
        <v>0.1</v>
      </c>
      <c r="T5" s="10">
        <v>0.1</v>
      </c>
      <c r="U5" s="10">
        <v>0.1</v>
      </c>
      <c r="V5" s="10">
        <v>0.1</v>
      </c>
      <c r="W5" s="239">
        <v>0.1</v>
      </c>
      <c r="X5" s="239">
        <v>0.1</v>
      </c>
      <c r="Y5" s="239">
        <v>0.1</v>
      </c>
      <c r="Z5" s="239">
        <v>0.1</v>
      </c>
      <c r="AA5" s="1" t="s">
        <v>32</v>
      </c>
    </row>
    <row r="6" spans="1:95" x14ac:dyDescent="0.2">
      <c r="A6">
        <v>485</v>
      </c>
      <c r="B6" t="s">
        <v>105</v>
      </c>
      <c r="C6" t="s">
        <v>30</v>
      </c>
      <c r="D6">
        <v>3</v>
      </c>
      <c r="E6" t="s">
        <v>19</v>
      </c>
      <c r="F6" t="s">
        <v>16</v>
      </c>
      <c r="G6" s="11">
        <v>1</v>
      </c>
      <c r="H6" s="11">
        <v>1</v>
      </c>
      <c r="I6" s="11">
        <v>1</v>
      </c>
      <c r="J6" s="11">
        <v>1</v>
      </c>
      <c r="K6" s="12">
        <v>0.5</v>
      </c>
      <c r="L6" s="12">
        <v>0.5</v>
      </c>
      <c r="M6" s="12">
        <v>0.5</v>
      </c>
      <c r="N6" s="12">
        <v>0.5</v>
      </c>
      <c r="O6" s="233">
        <v>0.5</v>
      </c>
      <c r="P6" s="233">
        <v>0.5</v>
      </c>
      <c r="Q6" s="233">
        <v>0.5</v>
      </c>
      <c r="R6" s="233">
        <v>0.5</v>
      </c>
      <c r="S6" s="10">
        <v>0.5</v>
      </c>
      <c r="T6" s="10">
        <v>0.5</v>
      </c>
      <c r="U6" s="10">
        <v>0.5</v>
      </c>
      <c r="V6" s="10">
        <v>0.5</v>
      </c>
      <c r="W6" s="239">
        <v>0.5</v>
      </c>
      <c r="X6" s="239">
        <v>0.5</v>
      </c>
      <c r="Y6" s="239">
        <v>0.5</v>
      </c>
      <c r="Z6" s="239">
        <v>0.5</v>
      </c>
    </row>
    <row r="7" spans="1:95" x14ac:dyDescent="0.2">
      <c r="A7">
        <v>486</v>
      </c>
      <c r="B7" t="s">
        <v>87</v>
      </c>
      <c r="C7" t="s">
        <v>88</v>
      </c>
      <c r="D7">
        <v>3</v>
      </c>
      <c r="E7" t="s">
        <v>19</v>
      </c>
      <c r="F7" t="s">
        <v>37</v>
      </c>
      <c r="G7" s="11">
        <v>1</v>
      </c>
      <c r="H7" s="11">
        <v>1</v>
      </c>
      <c r="I7" s="11">
        <v>1</v>
      </c>
      <c r="J7" s="11">
        <v>1</v>
      </c>
      <c r="K7" s="12">
        <v>1</v>
      </c>
      <c r="L7" s="12">
        <v>1</v>
      </c>
      <c r="M7" s="12">
        <v>1</v>
      </c>
      <c r="N7" s="12">
        <v>1</v>
      </c>
      <c r="O7" s="233">
        <v>1.1000000000000001</v>
      </c>
      <c r="P7" s="233">
        <v>1.2</v>
      </c>
      <c r="Q7" s="233">
        <v>1</v>
      </c>
      <c r="R7" s="233">
        <v>1</v>
      </c>
      <c r="S7" s="10">
        <v>1.1000000000000001</v>
      </c>
      <c r="T7" s="10">
        <v>1.2</v>
      </c>
      <c r="U7" s="10">
        <v>1</v>
      </c>
      <c r="V7" s="10">
        <v>1</v>
      </c>
      <c r="W7" s="239">
        <v>1</v>
      </c>
      <c r="X7" s="239">
        <v>1</v>
      </c>
      <c r="Y7" s="239">
        <v>1</v>
      </c>
      <c r="Z7" s="239">
        <v>1</v>
      </c>
    </row>
    <row r="8" spans="1:95" x14ac:dyDescent="0.2">
      <c r="A8">
        <v>487</v>
      </c>
      <c r="B8" t="s">
        <v>424</v>
      </c>
      <c r="C8" t="s">
        <v>88</v>
      </c>
      <c r="D8">
        <v>3</v>
      </c>
      <c r="E8" t="s">
        <v>19</v>
      </c>
      <c r="F8" t="s">
        <v>37</v>
      </c>
      <c r="G8" s="11">
        <v>0.5</v>
      </c>
      <c r="H8" s="11">
        <v>0.5</v>
      </c>
      <c r="I8" s="11">
        <v>0.2</v>
      </c>
      <c r="J8" s="11">
        <v>0.2</v>
      </c>
      <c r="K8" s="12">
        <v>0.5</v>
      </c>
      <c r="L8" s="12">
        <v>0.5</v>
      </c>
      <c r="M8" s="12">
        <v>0.2</v>
      </c>
      <c r="N8" s="12">
        <v>0.2</v>
      </c>
      <c r="O8" s="233">
        <v>0.25</v>
      </c>
      <c r="P8" s="233">
        <v>0.25</v>
      </c>
      <c r="Q8" s="233">
        <v>0.25</v>
      </c>
      <c r="R8" s="233">
        <v>0.25</v>
      </c>
      <c r="S8" s="10">
        <v>0.25</v>
      </c>
      <c r="T8" s="10">
        <v>0.25</v>
      </c>
      <c r="U8" s="10">
        <v>0.25</v>
      </c>
      <c r="V8" s="10">
        <v>0.25</v>
      </c>
      <c r="W8" s="239">
        <v>0.25</v>
      </c>
      <c r="X8" s="239">
        <v>0.25</v>
      </c>
      <c r="Y8" s="239">
        <v>0.25</v>
      </c>
      <c r="Z8" s="239">
        <v>0.25</v>
      </c>
    </row>
    <row r="9" spans="1:95" x14ac:dyDescent="0.2">
      <c r="A9">
        <v>488</v>
      </c>
      <c r="B9" t="s">
        <v>425</v>
      </c>
      <c r="C9" t="s">
        <v>88</v>
      </c>
      <c r="D9">
        <v>3</v>
      </c>
      <c r="E9" t="s">
        <v>142</v>
      </c>
      <c r="F9" t="s">
        <v>21</v>
      </c>
      <c r="G9" s="11">
        <v>0.5</v>
      </c>
      <c r="H9" s="11">
        <v>0.5</v>
      </c>
      <c r="I9" s="11">
        <v>0.3</v>
      </c>
      <c r="J9" s="11">
        <v>0.3</v>
      </c>
      <c r="K9" s="12">
        <v>0.5</v>
      </c>
      <c r="L9" s="12">
        <v>0.5</v>
      </c>
      <c r="M9" s="12">
        <v>0.3</v>
      </c>
      <c r="N9" s="12">
        <v>0.3</v>
      </c>
      <c r="O9" s="233">
        <v>0.3</v>
      </c>
      <c r="P9" s="233">
        <v>0.3</v>
      </c>
      <c r="Q9" s="233">
        <v>0.3</v>
      </c>
      <c r="R9" s="233">
        <v>0.3</v>
      </c>
      <c r="S9" s="10">
        <v>0.25</v>
      </c>
      <c r="T9" s="10">
        <v>0.25</v>
      </c>
      <c r="U9" s="10">
        <v>0.25</v>
      </c>
      <c r="V9" s="10">
        <v>0.25</v>
      </c>
      <c r="W9" s="239">
        <v>0.25</v>
      </c>
      <c r="X9" s="239">
        <v>0.25</v>
      </c>
      <c r="Y9" s="239">
        <v>0.25</v>
      </c>
      <c r="Z9" s="239">
        <v>0.25</v>
      </c>
    </row>
    <row r="10" spans="1:95" x14ac:dyDescent="0.2">
      <c r="A10">
        <v>489</v>
      </c>
      <c r="B10" t="s">
        <v>426</v>
      </c>
      <c r="C10" t="s">
        <v>88</v>
      </c>
      <c r="D10">
        <v>3</v>
      </c>
      <c r="E10" t="s">
        <v>142</v>
      </c>
      <c r="F10" t="s">
        <v>21</v>
      </c>
      <c r="G10" s="11">
        <v>0.2</v>
      </c>
      <c r="H10" s="11">
        <v>0.2</v>
      </c>
      <c r="I10" s="11">
        <v>0.2</v>
      </c>
      <c r="J10" s="11">
        <v>0.2</v>
      </c>
      <c r="K10" s="12">
        <v>0.2</v>
      </c>
      <c r="L10" s="12">
        <v>0.2</v>
      </c>
      <c r="M10" s="12">
        <v>0.2</v>
      </c>
      <c r="N10" s="12">
        <v>0.2</v>
      </c>
      <c r="O10" s="233">
        <v>0.2</v>
      </c>
      <c r="P10" s="233">
        <v>0.2</v>
      </c>
      <c r="Q10" s="233">
        <v>0.2</v>
      </c>
      <c r="R10" s="233">
        <v>0.2</v>
      </c>
      <c r="S10" s="10">
        <v>0.2</v>
      </c>
      <c r="T10" s="10">
        <v>0.2</v>
      </c>
      <c r="U10" s="10">
        <v>0.2</v>
      </c>
      <c r="V10" s="10">
        <v>0.2</v>
      </c>
      <c r="W10" s="239">
        <v>0.2</v>
      </c>
      <c r="X10" s="239">
        <v>0.2</v>
      </c>
      <c r="Y10" s="239">
        <v>0.2</v>
      </c>
      <c r="Z10" s="239">
        <v>0.2</v>
      </c>
    </row>
    <row r="11" spans="1:95" x14ac:dyDescent="0.2">
      <c r="A11">
        <v>490</v>
      </c>
      <c r="B11" t="s">
        <v>427</v>
      </c>
      <c r="C11" t="s">
        <v>88</v>
      </c>
      <c r="D11">
        <v>3</v>
      </c>
      <c r="E11" t="s">
        <v>19</v>
      </c>
      <c r="F11" t="s">
        <v>21</v>
      </c>
      <c r="G11" s="11">
        <v>0.25</v>
      </c>
      <c r="H11" s="11">
        <v>0.25</v>
      </c>
      <c r="I11" s="11">
        <v>0.25</v>
      </c>
      <c r="J11" s="11">
        <v>0.25</v>
      </c>
      <c r="K11" s="12">
        <v>0.25</v>
      </c>
      <c r="L11" s="12">
        <v>0.25</v>
      </c>
      <c r="M11" s="12">
        <v>0.25</v>
      </c>
      <c r="N11" s="12">
        <v>0.25</v>
      </c>
      <c r="O11" s="233">
        <v>0.25</v>
      </c>
      <c r="P11" s="233">
        <v>0.25</v>
      </c>
      <c r="Q11" s="233">
        <v>0.25</v>
      </c>
      <c r="R11" s="233">
        <v>0.25</v>
      </c>
      <c r="S11" s="10">
        <v>0.25</v>
      </c>
      <c r="T11" s="10">
        <v>0.25</v>
      </c>
      <c r="U11" s="10">
        <v>0.25</v>
      </c>
      <c r="V11" s="10">
        <v>0.25</v>
      </c>
      <c r="W11" s="239">
        <v>0.25</v>
      </c>
      <c r="X11" s="239">
        <v>0.25</v>
      </c>
      <c r="Y11" s="239">
        <v>0.25</v>
      </c>
      <c r="Z11" s="239">
        <v>0.25</v>
      </c>
    </row>
    <row r="12" spans="1:95" x14ac:dyDescent="0.2">
      <c r="A12">
        <v>491</v>
      </c>
      <c r="B12" t="s">
        <v>145</v>
      </c>
      <c r="C12" t="s">
        <v>88</v>
      </c>
      <c r="D12">
        <v>3</v>
      </c>
      <c r="E12" t="s">
        <v>146</v>
      </c>
      <c r="F12" t="s">
        <v>21</v>
      </c>
      <c r="G12" s="11">
        <v>0.1</v>
      </c>
      <c r="H12" s="11">
        <v>0.1</v>
      </c>
      <c r="I12" s="11">
        <v>0.1</v>
      </c>
      <c r="J12" s="11">
        <v>0.1</v>
      </c>
      <c r="K12" s="12">
        <v>0.1</v>
      </c>
      <c r="L12" s="12">
        <v>0.1</v>
      </c>
      <c r="M12" s="12">
        <v>0.1</v>
      </c>
      <c r="N12" s="12">
        <v>0.1</v>
      </c>
      <c r="O12" s="233">
        <v>0.1</v>
      </c>
      <c r="P12" s="233">
        <v>0.1</v>
      </c>
      <c r="Q12" s="233">
        <v>0.1</v>
      </c>
      <c r="R12" s="233">
        <v>0.1</v>
      </c>
      <c r="S12" s="10">
        <v>0.1</v>
      </c>
      <c r="T12" s="10">
        <v>0.1</v>
      </c>
      <c r="U12" s="10">
        <v>0.1</v>
      </c>
      <c r="V12" s="10">
        <v>0.1</v>
      </c>
      <c r="W12" s="239">
        <v>0.1</v>
      </c>
      <c r="X12" s="239">
        <v>0.1</v>
      </c>
      <c r="Y12" s="239">
        <v>0.1</v>
      </c>
      <c r="Z12" s="239">
        <v>0.1</v>
      </c>
    </row>
    <row r="13" spans="1:95" x14ac:dyDescent="0.2">
      <c r="A13">
        <v>492</v>
      </c>
      <c r="B13" t="s">
        <v>43</v>
      </c>
      <c r="C13" t="s">
        <v>88</v>
      </c>
      <c r="D13">
        <v>3</v>
      </c>
      <c r="E13" t="s">
        <v>19</v>
      </c>
      <c r="F13" t="s">
        <v>16</v>
      </c>
      <c r="G13" s="11">
        <v>0.3</v>
      </c>
      <c r="H13" s="11">
        <v>0.3</v>
      </c>
      <c r="I13" s="11">
        <v>0.2</v>
      </c>
      <c r="J13" s="11">
        <v>0.2</v>
      </c>
      <c r="K13" s="12">
        <v>0.3</v>
      </c>
      <c r="L13" s="12">
        <v>0.3</v>
      </c>
      <c r="M13" s="12">
        <v>0.2</v>
      </c>
      <c r="N13" s="12">
        <v>0.2</v>
      </c>
      <c r="O13" s="233">
        <v>0.3</v>
      </c>
      <c r="P13" s="233">
        <v>0.3</v>
      </c>
      <c r="Q13" s="233">
        <v>0.2</v>
      </c>
      <c r="R13" s="233">
        <v>0.2</v>
      </c>
      <c r="S13" s="10">
        <v>0.3</v>
      </c>
      <c r="T13" s="10">
        <v>0.3</v>
      </c>
      <c r="U13" s="10">
        <v>0.2</v>
      </c>
      <c r="V13" s="10">
        <v>0.2</v>
      </c>
      <c r="W13" s="239">
        <v>0.2</v>
      </c>
      <c r="X13" s="239">
        <v>0.2</v>
      </c>
      <c r="Y13" s="239">
        <v>0.2</v>
      </c>
      <c r="Z13" s="239">
        <v>0.2</v>
      </c>
    </row>
    <row r="14" spans="1:95" x14ac:dyDescent="0.2">
      <c r="A14">
        <v>493</v>
      </c>
      <c r="B14" t="s">
        <v>147</v>
      </c>
      <c r="C14" t="s">
        <v>88</v>
      </c>
      <c r="D14">
        <v>3</v>
      </c>
      <c r="E14" t="s">
        <v>19</v>
      </c>
      <c r="F14" t="s">
        <v>16</v>
      </c>
      <c r="G14" s="11">
        <v>0.2</v>
      </c>
      <c r="H14" s="11">
        <v>0.2</v>
      </c>
      <c r="I14" s="11">
        <v>0.2</v>
      </c>
      <c r="J14" s="11">
        <v>0.2</v>
      </c>
      <c r="K14" s="12">
        <v>0.2</v>
      </c>
      <c r="L14" s="12">
        <v>0.2</v>
      </c>
      <c r="M14" s="12">
        <v>0.2</v>
      </c>
      <c r="N14" s="12">
        <v>0.2</v>
      </c>
      <c r="O14" s="233">
        <v>0.2</v>
      </c>
      <c r="P14" s="233">
        <v>0.2</v>
      </c>
      <c r="Q14" s="233">
        <v>0.2</v>
      </c>
      <c r="R14" s="233">
        <v>0.2</v>
      </c>
      <c r="S14" s="10">
        <v>0.2</v>
      </c>
      <c r="T14" s="10">
        <v>0.2</v>
      </c>
      <c r="U14" s="10">
        <v>0.2</v>
      </c>
      <c r="V14" s="10">
        <v>0.2</v>
      </c>
      <c r="W14" s="239">
        <v>0.2</v>
      </c>
      <c r="X14" s="239">
        <v>0.2</v>
      </c>
      <c r="Y14" s="239">
        <v>0.2</v>
      </c>
      <c r="Z14" s="239">
        <v>0.2</v>
      </c>
    </row>
    <row r="15" spans="1:95" x14ac:dyDescent="0.2">
      <c r="A15">
        <v>494</v>
      </c>
      <c r="B15" t="s">
        <v>428</v>
      </c>
      <c r="C15" t="s">
        <v>88</v>
      </c>
      <c r="D15">
        <v>3</v>
      </c>
      <c r="E15" t="s">
        <v>19</v>
      </c>
      <c r="F15" t="s">
        <v>21</v>
      </c>
      <c r="G15" s="11">
        <v>0.2</v>
      </c>
      <c r="H15" s="11">
        <v>0.2</v>
      </c>
      <c r="I15" s="11">
        <v>0.2</v>
      </c>
      <c r="J15" s="11">
        <v>0.2</v>
      </c>
      <c r="K15" s="12">
        <v>0.2</v>
      </c>
      <c r="L15" s="12">
        <v>0.2</v>
      </c>
      <c r="M15" s="12">
        <v>0.2</v>
      </c>
      <c r="N15" s="12">
        <v>0.2</v>
      </c>
      <c r="O15" s="233">
        <v>0.5</v>
      </c>
      <c r="P15" s="233">
        <v>0.5</v>
      </c>
      <c r="Q15" s="233">
        <v>0.5</v>
      </c>
      <c r="R15" s="233">
        <v>0.5</v>
      </c>
      <c r="S15" s="10">
        <v>0.5</v>
      </c>
      <c r="T15" s="10">
        <v>0.5</v>
      </c>
      <c r="U15" s="10">
        <v>0.5</v>
      </c>
      <c r="V15" s="10">
        <v>0.5</v>
      </c>
      <c r="W15" s="239">
        <v>0.5</v>
      </c>
      <c r="X15" s="239">
        <v>0.5</v>
      </c>
      <c r="Y15" s="239">
        <v>0.5</v>
      </c>
      <c r="Z15" s="239">
        <v>0.5</v>
      </c>
    </row>
    <row r="16" spans="1:95" x14ac:dyDescent="0.2">
      <c r="A16">
        <v>495</v>
      </c>
      <c r="B16" t="s">
        <v>419</v>
      </c>
      <c r="C16" t="s">
        <v>80</v>
      </c>
      <c r="D16">
        <v>3</v>
      </c>
      <c r="E16" t="s">
        <v>19</v>
      </c>
      <c r="F16" t="s">
        <v>16</v>
      </c>
      <c r="G16" s="11">
        <v>0.5</v>
      </c>
      <c r="H16" s="11">
        <v>0.5</v>
      </c>
      <c r="I16" s="11">
        <v>0.5</v>
      </c>
      <c r="J16" s="11">
        <v>0.5</v>
      </c>
      <c r="K16" s="12">
        <v>0.5</v>
      </c>
      <c r="L16" s="12">
        <v>0.5</v>
      </c>
      <c r="M16" s="12">
        <v>0.5</v>
      </c>
      <c r="N16" s="12">
        <v>0.5</v>
      </c>
      <c r="O16" s="233">
        <v>0.83299999999999996</v>
      </c>
      <c r="P16" s="233">
        <v>1</v>
      </c>
      <c r="Q16" s="233">
        <v>0.5</v>
      </c>
      <c r="R16" s="233">
        <v>0.5</v>
      </c>
      <c r="S16" s="10">
        <v>0.83299999999999996</v>
      </c>
      <c r="T16" s="10">
        <v>1</v>
      </c>
      <c r="U16" s="10">
        <v>0.5</v>
      </c>
      <c r="V16" s="10">
        <v>0.5</v>
      </c>
      <c r="W16" s="239">
        <v>0.5</v>
      </c>
      <c r="X16" s="239">
        <v>0.5</v>
      </c>
      <c r="Y16" s="239">
        <v>0.5</v>
      </c>
      <c r="Z16" s="239">
        <v>0.5</v>
      </c>
    </row>
    <row r="17" spans="1:27" x14ac:dyDescent="0.2">
      <c r="A17">
        <v>496</v>
      </c>
      <c r="B17" t="s">
        <v>429</v>
      </c>
      <c r="C17" t="s">
        <v>80</v>
      </c>
      <c r="D17">
        <v>3</v>
      </c>
      <c r="E17" t="s">
        <v>19</v>
      </c>
      <c r="F17" t="s">
        <v>16</v>
      </c>
      <c r="G17" s="11">
        <v>1</v>
      </c>
      <c r="H17" s="11">
        <v>1</v>
      </c>
      <c r="I17" s="11">
        <v>1</v>
      </c>
      <c r="J17" s="11">
        <v>1</v>
      </c>
      <c r="K17" s="12">
        <v>1.1000000000000001</v>
      </c>
      <c r="L17" s="12">
        <v>1.1000000000000001</v>
      </c>
      <c r="M17" s="12">
        <v>1.1000000000000001</v>
      </c>
      <c r="N17" s="12">
        <v>1.1000000000000001</v>
      </c>
      <c r="O17" s="233">
        <v>1.1000000000000001</v>
      </c>
      <c r="P17" s="233">
        <v>1.1000000000000001</v>
      </c>
      <c r="Q17" s="233">
        <v>1.1000000000000001</v>
      </c>
      <c r="R17" s="233">
        <v>1.1000000000000001</v>
      </c>
      <c r="S17" s="10">
        <v>1.1000000000000001</v>
      </c>
      <c r="T17" s="10">
        <v>1.1000000000000001</v>
      </c>
      <c r="U17" s="10">
        <v>1.1000000000000001</v>
      </c>
      <c r="V17" s="10">
        <v>1.1000000000000001</v>
      </c>
      <c r="W17" s="239">
        <v>1.1000000000000001</v>
      </c>
      <c r="X17" s="239">
        <v>1.1000000000000001</v>
      </c>
      <c r="Y17" s="239">
        <v>1.1000000000000001</v>
      </c>
      <c r="Z17" s="239">
        <v>1.1000000000000001</v>
      </c>
    </row>
    <row r="18" spans="1:27" x14ac:dyDescent="0.2">
      <c r="A18">
        <v>497</v>
      </c>
      <c r="B18" t="s">
        <v>106</v>
      </c>
      <c r="C18" t="s">
        <v>80</v>
      </c>
      <c r="D18">
        <v>3</v>
      </c>
      <c r="E18" t="s">
        <v>19</v>
      </c>
      <c r="F18" t="s">
        <v>16</v>
      </c>
      <c r="G18" s="11">
        <v>1</v>
      </c>
      <c r="H18" s="11">
        <v>1</v>
      </c>
      <c r="I18" s="11">
        <v>1</v>
      </c>
      <c r="J18" s="11">
        <v>1</v>
      </c>
      <c r="K18" s="12">
        <v>1</v>
      </c>
      <c r="L18" s="12">
        <v>1</v>
      </c>
      <c r="M18" s="12">
        <v>1</v>
      </c>
      <c r="N18" s="12">
        <v>1</v>
      </c>
      <c r="O18" s="233">
        <v>1</v>
      </c>
      <c r="P18" s="233">
        <v>1</v>
      </c>
      <c r="Q18" s="233">
        <v>1</v>
      </c>
      <c r="R18" s="233">
        <v>1</v>
      </c>
      <c r="S18" s="10">
        <v>1</v>
      </c>
      <c r="T18" s="10">
        <v>1</v>
      </c>
      <c r="U18" s="10">
        <v>1</v>
      </c>
      <c r="V18" s="10">
        <v>1</v>
      </c>
      <c r="W18" s="239">
        <v>1</v>
      </c>
      <c r="X18" s="239">
        <v>1</v>
      </c>
      <c r="Y18" s="239">
        <v>1</v>
      </c>
      <c r="Z18" s="239">
        <v>1</v>
      </c>
    </row>
    <row r="19" spans="1:27" x14ac:dyDescent="0.2">
      <c r="A19">
        <v>498</v>
      </c>
      <c r="B19" t="s">
        <v>422</v>
      </c>
      <c r="C19" t="s">
        <v>80</v>
      </c>
      <c r="D19">
        <v>3</v>
      </c>
      <c r="E19" t="s">
        <v>19</v>
      </c>
      <c r="F19" t="s">
        <v>16</v>
      </c>
      <c r="G19" s="11">
        <v>1.5</v>
      </c>
      <c r="H19" s="11">
        <v>1.5</v>
      </c>
      <c r="I19" s="11">
        <v>1.5</v>
      </c>
      <c r="J19" s="11">
        <v>1.5</v>
      </c>
      <c r="K19" s="12">
        <v>1</v>
      </c>
      <c r="L19" s="12">
        <v>1</v>
      </c>
      <c r="M19" s="12">
        <v>1</v>
      </c>
      <c r="N19" s="12">
        <v>1</v>
      </c>
      <c r="O19" s="233">
        <v>1</v>
      </c>
      <c r="P19" s="233">
        <v>1</v>
      </c>
      <c r="Q19" s="233">
        <v>1</v>
      </c>
      <c r="R19" s="233">
        <v>1</v>
      </c>
      <c r="S19" s="10">
        <v>1</v>
      </c>
      <c r="T19" s="10">
        <v>1</v>
      </c>
      <c r="U19" s="10">
        <v>1</v>
      </c>
      <c r="V19" s="10">
        <v>1</v>
      </c>
      <c r="W19" s="239">
        <v>1</v>
      </c>
      <c r="X19" s="239">
        <v>1</v>
      </c>
      <c r="Y19" s="239">
        <v>1</v>
      </c>
      <c r="Z19" s="239">
        <v>1</v>
      </c>
    </row>
    <row r="20" spans="1:27" x14ac:dyDescent="0.2">
      <c r="A20">
        <v>499</v>
      </c>
      <c r="B20" t="s">
        <v>420</v>
      </c>
      <c r="C20" t="s">
        <v>80</v>
      </c>
      <c r="D20">
        <v>3</v>
      </c>
      <c r="E20" t="s">
        <v>19</v>
      </c>
      <c r="F20" t="s">
        <v>16</v>
      </c>
      <c r="G20" s="11">
        <v>1</v>
      </c>
      <c r="H20" s="11">
        <v>1</v>
      </c>
      <c r="I20" s="11">
        <v>1</v>
      </c>
      <c r="J20" s="11">
        <v>1</v>
      </c>
      <c r="K20" s="12">
        <v>1</v>
      </c>
      <c r="L20" s="12">
        <v>1</v>
      </c>
      <c r="M20" s="12">
        <v>1</v>
      </c>
      <c r="N20" s="12">
        <v>0.5</v>
      </c>
      <c r="O20" s="233">
        <v>1</v>
      </c>
      <c r="P20" s="233">
        <v>1</v>
      </c>
      <c r="Q20" s="233">
        <v>1</v>
      </c>
      <c r="R20" s="233">
        <v>1</v>
      </c>
      <c r="S20" s="10">
        <v>1</v>
      </c>
      <c r="T20" s="10">
        <v>1</v>
      </c>
      <c r="U20" s="10">
        <v>1</v>
      </c>
      <c r="V20" s="10">
        <v>1</v>
      </c>
      <c r="W20" s="239">
        <v>1</v>
      </c>
      <c r="X20" s="239">
        <v>1</v>
      </c>
      <c r="Y20" s="239">
        <v>1</v>
      </c>
      <c r="Z20" s="239">
        <v>1</v>
      </c>
    </row>
    <row r="21" spans="1:27" x14ac:dyDescent="0.2">
      <c r="A21">
        <v>500</v>
      </c>
      <c r="B21" t="s">
        <v>430</v>
      </c>
      <c r="C21" t="s">
        <v>80</v>
      </c>
      <c r="D21">
        <v>3</v>
      </c>
      <c r="E21" t="s">
        <v>19</v>
      </c>
      <c r="F21" t="s">
        <v>16</v>
      </c>
      <c r="G21" s="11">
        <v>1.5</v>
      </c>
      <c r="H21" s="11">
        <v>1.5</v>
      </c>
      <c r="I21" s="11">
        <v>1.5</v>
      </c>
      <c r="J21" s="11">
        <v>1.5</v>
      </c>
      <c r="K21" s="12">
        <v>1</v>
      </c>
      <c r="L21" s="12">
        <v>1</v>
      </c>
      <c r="M21" s="12">
        <v>1</v>
      </c>
      <c r="N21" s="12">
        <v>1</v>
      </c>
      <c r="O21" s="233">
        <v>1</v>
      </c>
      <c r="P21" s="233">
        <v>1</v>
      </c>
      <c r="Q21" s="233">
        <v>1</v>
      </c>
      <c r="R21" s="233">
        <v>1</v>
      </c>
      <c r="S21" s="10">
        <v>1</v>
      </c>
      <c r="T21" s="10">
        <v>1</v>
      </c>
      <c r="U21" s="10">
        <v>1</v>
      </c>
      <c r="V21" s="10">
        <v>1</v>
      </c>
      <c r="W21" s="239">
        <v>1</v>
      </c>
      <c r="X21" s="239">
        <v>1</v>
      </c>
      <c r="Y21" s="239">
        <v>1</v>
      </c>
      <c r="Z21" s="239">
        <v>1</v>
      </c>
    </row>
    <row r="22" spans="1:27" x14ac:dyDescent="0.2">
      <c r="A22">
        <v>501</v>
      </c>
      <c r="B22" t="s">
        <v>107</v>
      </c>
      <c r="C22" t="s">
        <v>431</v>
      </c>
      <c r="D22">
        <v>3</v>
      </c>
      <c r="E22" t="s">
        <v>19</v>
      </c>
      <c r="F22" t="s">
        <v>37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2">
        <v>0</v>
      </c>
      <c r="M22" s="12">
        <v>0</v>
      </c>
      <c r="N22" s="12">
        <v>0</v>
      </c>
      <c r="O22" s="233">
        <v>0</v>
      </c>
      <c r="P22" s="233">
        <v>0</v>
      </c>
      <c r="Q22" s="233">
        <v>0</v>
      </c>
      <c r="R22" s="233">
        <v>0</v>
      </c>
      <c r="S22" s="10">
        <v>0</v>
      </c>
      <c r="T22" s="10">
        <v>0</v>
      </c>
      <c r="U22" s="10">
        <v>0</v>
      </c>
      <c r="V22" s="10">
        <v>0</v>
      </c>
      <c r="W22" s="239">
        <v>0</v>
      </c>
      <c r="X22" s="239">
        <v>0</v>
      </c>
      <c r="Y22" s="239">
        <v>0</v>
      </c>
      <c r="Z22" s="239">
        <v>0</v>
      </c>
      <c r="AA22" s="1" t="s">
        <v>559</v>
      </c>
    </row>
    <row r="23" spans="1:27" x14ac:dyDescent="0.2">
      <c r="A23">
        <v>502</v>
      </c>
      <c r="B23" t="s">
        <v>432</v>
      </c>
      <c r="C23" t="s">
        <v>431</v>
      </c>
      <c r="D23">
        <v>3</v>
      </c>
      <c r="E23" t="s">
        <v>360</v>
      </c>
      <c r="F23" t="s">
        <v>37</v>
      </c>
      <c r="G23" s="11">
        <v>0</v>
      </c>
      <c r="H23" s="11">
        <v>0</v>
      </c>
      <c r="I23" s="11">
        <v>0</v>
      </c>
      <c r="J23" s="11">
        <v>0</v>
      </c>
      <c r="K23" s="12">
        <v>0</v>
      </c>
      <c r="L23" s="12">
        <v>0</v>
      </c>
      <c r="M23" s="12">
        <v>0</v>
      </c>
      <c r="N23" s="12">
        <v>0</v>
      </c>
      <c r="O23" s="233">
        <v>0</v>
      </c>
      <c r="P23" s="233">
        <v>0</v>
      </c>
      <c r="Q23" s="233">
        <v>0</v>
      </c>
      <c r="R23" s="233">
        <v>0</v>
      </c>
      <c r="S23" s="10">
        <v>0</v>
      </c>
      <c r="T23" s="10">
        <v>0</v>
      </c>
      <c r="U23" s="10">
        <v>0</v>
      </c>
      <c r="V23" s="10">
        <v>0</v>
      </c>
      <c r="W23" s="239">
        <v>0</v>
      </c>
      <c r="X23" s="239">
        <v>0</v>
      </c>
      <c r="Y23" s="239">
        <v>0</v>
      </c>
      <c r="Z23" s="239">
        <v>0</v>
      </c>
      <c r="AA23" s="1" t="s">
        <v>559</v>
      </c>
    </row>
    <row r="24" spans="1:27" x14ac:dyDescent="0.2">
      <c r="A24">
        <v>503</v>
      </c>
      <c r="B24" t="s">
        <v>433</v>
      </c>
      <c r="C24" t="s">
        <v>431</v>
      </c>
      <c r="D24">
        <v>3</v>
      </c>
      <c r="E24" t="s">
        <v>10</v>
      </c>
      <c r="F24" t="s">
        <v>37</v>
      </c>
      <c r="G24" s="11">
        <v>0</v>
      </c>
      <c r="H24" s="11">
        <v>0</v>
      </c>
      <c r="I24" s="11">
        <v>0</v>
      </c>
      <c r="J24" s="11">
        <v>0</v>
      </c>
      <c r="K24" s="12">
        <v>0</v>
      </c>
      <c r="L24" s="12">
        <v>0</v>
      </c>
      <c r="M24" s="12">
        <v>0</v>
      </c>
      <c r="N24" s="12">
        <v>0</v>
      </c>
      <c r="O24" s="233">
        <v>0</v>
      </c>
      <c r="P24" s="233">
        <v>0</v>
      </c>
      <c r="Q24" s="233">
        <v>0</v>
      </c>
      <c r="R24" s="233">
        <v>0</v>
      </c>
      <c r="S24" s="10">
        <v>0</v>
      </c>
      <c r="T24" s="10">
        <v>0</v>
      </c>
      <c r="U24" s="10">
        <v>0</v>
      </c>
      <c r="V24" s="10">
        <v>0</v>
      </c>
      <c r="W24" s="239">
        <v>0</v>
      </c>
      <c r="X24" s="239">
        <v>0</v>
      </c>
      <c r="Y24" s="239">
        <v>0</v>
      </c>
      <c r="Z24" s="239">
        <v>0</v>
      </c>
      <c r="AA24" s="1" t="s">
        <v>559</v>
      </c>
    </row>
    <row r="25" spans="1:27" x14ac:dyDescent="0.2">
      <c r="A25">
        <v>504</v>
      </c>
      <c r="B25" t="s">
        <v>434</v>
      </c>
      <c r="C25" t="s">
        <v>431</v>
      </c>
      <c r="D25">
        <v>3</v>
      </c>
      <c r="E25" t="s">
        <v>10</v>
      </c>
      <c r="F25" t="s">
        <v>37</v>
      </c>
      <c r="G25" s="11">
        <v>0</v>
      </c>
      <c r="H25" s="11">
        <v>0</v>
      </c>
      <c r="I25" s="11">
        <v>0</v>
      </c>
      <c r="J25" s="11">
        <v>0</v>
      </c>
      <c r="K25" s="12">
        <v>0</v>
      </c>
      <c r="L25" s="12">
        <v>0</v>
      </c>
      <c r="M25" s="12">
        <v>0</v>
      </c>
      <c r="N25" s="12">
        <v>0</v>
      </c>
      <c r="O25" s="233">
        <v>0</v>
      </c>
      <c r="P25" s="233">
        <v>0</v>
      </c>
      <c r="Q25" s="233">
        <v>0</v>
      </c>
      <c r="R25" s="233">
        <v>0</v>
      </c>
      <c r="S25" s="10">
        <v>0</v>
      </c>
      <c r="T25" s="10">
        <v>0</v>
      </c>
      <c r="U25" s="10">
        <v>0</v>
      </c>
      <c r="V25" s="10">
        <v>0</v>
      </c>
      <c r="W25" s="239">
        <v>0</v>
      </c>
      <c r="X25" s="239">
        <v>0</v>
      </c>
      <c r="Y25" s="239">
        <v>0</v>
      </c>
      <c r="Z25" s="239">
        <v>0</v>
      </c>
      <c r="AA25" s="1" t="s">
        <v>559</v>
      </c>
    </row>
    <row r="26" spans="1:27" x14ac:dyDescent="0.2">
      <c r="A26">
        <v>505</v>
      </c>
      <c r="B26" t="s">
        <v>435</v>
      </c>
      <c r="C26" t="s">
        <v>431</v>
      </c>
      <c r="D26">
        <v>3</v>
      </c>
      <c r="E26" t="s">
        <v>10</v>
      </c>
      <c r="F26" t="s">
        <v>37</v>
      </c>
      <c r="G26" s="11">
        <v>0</v>
      </c>
      <c r="H26" s="11">
        <v>0</v>
      </c>
      <c r="I26" s="11">
        <v>0</v>
      </c>
      <c r="J26" s="11">
        <v>0</v>
      </c>
      <c r="K26" s="12">
        <v>0</v>
      </c>
      <c r="L26" s="12">
        <v>0</v>
      </c>
      <c r="M26" s="12">
        <v>0</v>
      </c>
      <c r="N26" s="12">
        <v>0</v>
      </c>
      <c r="O26" s="233">
        <v>0</v>
      </c>
      <c r="P26" s="233">
        <v>0</v>
      </c>
      <c r="Q26" s="233">
        <v>0</v>
      </c>
      <c r="R26" s="233">
        <v>0</v>
      </c>
      <c r="S26" s="10">
        <v>0</v>
      </c>
      <c r="T26" s="10">
        <v>0</v>
      </c>
      <c r="U26" s="10">
        <v>0</v>
      </c>
      <c r="V26" s="10">
        <v>0</v>
      </c>
      <c r="W26" s="239">
        <v>0</v>
      </c>
      <c r="X26" s="239">
        <v>0</v>
      </c>
      <c r="Y26" s="239">
        <v>0</v>
      </c>
      <c r="Z26" s="239">
        <v>0</v>
      </c>
      <c r="AA26" s="1" t="s">
        <v>559</v>
      </c>
    </row>
    <row r="27" spans="1:27" x14ac:dyDescent="0.2">
      <c r="A27">
        <v>506</v>
      </c>
      <c r="B27" t="s">
        <v>436</v>
      </c>
      <c r="C27" t="s">
        <v>431</v>
      </c>
      <c r="D27">
        <v>3</v>
      </c>
      <c r="E27" t="s">
        <v>19</v>
      </c>
      <c r="F27" t="s">
        <v>37</v>
      </c>
      <c r="G27" s="11">
        <v>0</v>
      </c>
      <c r="H27" s="11">
        <v>0</v>
      </c>
      <c r="I27" s="11">
        <v>0</v>
      </c>
      <c r="J27" s="11">
        <v>0</v>
      </c>
      <c r="K27" s="12">
        <v>0</v>
      </c>
      <c r="L27" s="12">
        <v>0</v>
      </c>
      <c r="M27" s="12">
        <v>0</v>
      </c>
      <c r="N27" s="12">
        <v>0</v>
      </c>
      <c r="O27" s="233">
        <v>0</v>
      </c>
      <c r="P27" s="233">
        <v>0</v>
      </c>
      <c r="Q27" s="233">
        <v>0</v>
      </c>
      <c r="R27" s="233">
        <v>0</v>
      </c>
      <c r="S27" s="10">
        <v>0</v>
      </c>
      <c r="T27" s="10">
        <v>0</v>
      </c>
      <c r="U27" s="10">
        <v>0</v>
      </c>
      <c r="V27" s="10">
        <v>0</v>
      </c>
      <c r="W27" s="239">
        <v>0</v>
      </c>
      <c r="X27" s="239">
        <v>0</v>
      </c>
      <c r="Y27" s="239">
        <v>0</v>
      </c>
      <c r="Z27" s="239">
        <v>0</v>
      </c>
      <c r="AA27" s="1" t="s">
        <v>559</v>
      </c>
    </row>
    <row r="28" spans="1:27" x14ac:dyDescent="0.2">
      <c r="A28">
        <v>507</v>
      </c>
      <c r="B28" t="s">
        <v>437</v>
      </c>
      <c r="C28" t="s">
        <v>156</v>
      </c>
      <c r="D28">
        <v>3</v>
      </c>
      <c r="E28" t="s">
        <v>10</v>
      </c>
      <c r="F28" t="s">
        <v>37</v>
      </c>
      <c r="G28" s="11">
        <v>2</v>
      </c>
      <c r="H28" s="11">
        <v>1</v>
      </c>
      <c r="I28" s="11">
        <v>2</v>
      </c>
      <c r="J28" s="11">
        <v>1</v>
      </c>
      <c r="K28" s="12">
        <v>1</v>
      </c>
      <c r="L28" s="12">
        <v>1</v>
      </c>
      <c r="M28" s="12">
        <v>1</v>
      </c>
      <c r="N28" s="12">
        <v>1</v>
      </c>
      <c r="O28" s="233">
        <v>1</v>
      </c>
      <c r="P28" s="233">
        <v>1</v>
      </c>
      <c r="Q28" s="233">
        <v>1</v>
      </c>
      <c r="R28" s="233">
        <v>1</v>
      </c>
      <c r="S28" s="10">
        <v>0</v>
      </c>
      <c r="T28" s="10">
        <v>0</v>
      </c>
      <c r="U28" s="10">
        <v>0</v>
      </c>
      <c r="V28" s="10">
        <v>0</v>
      </c>
      <c r="W28" s="239">
        <v>0</v>
      </c>
      <c r="X28" s="239">
        <v>0</v>
      </c>
      <c r="Y28" s="239">
        <v>0</v>
      </c>
      <c r="Z28" s="239">
        <v>0</v>
      </c>
      <c r="AA28" s="1" t="s">
        <v>559</v>
      </c>
    </row>
    <row r="29" spans="1:27" x14ac:dyDescent="0.2">
      <c r="F29" s="13" t="s">
        <v>27</v>
      </c>
      <c r="G29" s="15">
        <f t="shared" ref="G29:R29" si="0">SUM(G4:G28)</f>
        <v>13.350000000000001</v>
      </c>
      <c r="H29" s="15">
        <f t="shared" si="0"/>
        <v>12.350000000000001</v>
      </c>
      <c r="I29" s="15">
        <f t="shared" si="0"/>
        <v>12.75</v>
      </c>
      <c r="J29" s="15">
        <f t="shared" si="0"/>
        <v>11.75</v>
      </c>
      <c r="K29" s="16">
        <f t="shared" si="0"/>
        <v>10.950000000000001</v>
      </c>
      <c r="L29" s="16">
        <f t="shared" si="0"/>
        <v>10.950000000000001</v>
      </c>
      <c r="M29" s="16">
        <f t="shared" si="0"/>
        <v>10.350000000000001</v>
      </c>
      <c r="N29" s="16">
        <f t="shared" si="0"/>
        <v>9.8500000000000014</v>
      </c>
      <c r="O29" s="234">
        <f t="shared" si="0"/>
        <v>11.233000000000001</v>
      </c>
      <c r="P29" s="234">
        <f t="shared" si="0"/>
        <v>11.5</v>
      </c>
      <c r="Q29" s="234">
        <f t="shared" si="0"/>
        <v>10.700000000000001</v>
      </c>
      <c r="R29" s="234">
        <f t="shared" si="0"/>
        <v>10.700000000000001</v>
      </c>
      <c r="S29" s="14">
        <f t="shared" ref="S29:Z29" si="1">SUM(S4:S28)</f>
        <v>10.183</v>
      </c>
      <c r="T29" s="14">
        <f t="shared" si="1"/>
        <v>10.45</v>
      </c>
      <c r="U29" s="14">
        <f t="shared" si="1"/>
        <v>9.65</v>
      </c>
      <c r="V29" s="14">
        <f t="shared" si="1"/>
        <v>9.65</v>
      </c>
      <c r="W29" s="240">
        <f t="shared" si="1"/>
        <v>9.65</v>
      </c>
      <c r="X29" s="240">
        <f t="shared" si="1"/>
        <v>9.65</v>
      </c>
      <c r="Y29" s="240">
        <f t="shared" si="1"/>
        <v>9.65</v>
      </c>
      <c r="Z29" s="240">
        <f t="shared" si="1"/>
        <v>9.65</v>
      </c>
    </row>
    <row r="30" spans="1:27" x14ac:dyDescent="0.2">
      <c r="F30" s="13" t="s">
        <v>28</v>
      </c>
      <c r="G30" s="338">
        <f>SUM(G29,H29,I29,J29)/4</f>
        <v>12.55</v>
      </c>
      <c r="H30" s="339"/>
      <c r="I30" s="339"/>
      <c r="J30" s="339"/>
      <c r="K30" s="329">
        <f>SUM(K29,L29,M29,N29)/4</f>
        <v>10.525</v>
      </c>
      <c r="L30" s="330"/>
      <c r="M30" s="330"/>
      <c r="N30" s="330"/>
      <c r="O30" s="340">
        <f>SUM(O29,P29,Q29,R29)/4</f>
        <v>11.033250000000001</v>
      </c>
      <c r="P30" s="341"/>
      <c r="Q30" s="341"/>
      <c r="R30" s="341"/>
      <c r="S30" s="331">
        <f>SUM(S29,T29,U29,V29)/4</f>
        <v>9.98325</v>
      </c>
      <c r="T30" s="332"/>
      <c r="U30" s="332"/>
      <c r="V30" s="332"/>
      <c r="W30" s="349">
        <f>SUM(W29,X29,Y29,Z29)/4</f>
        <v>9.65</v>
      </c>
      <c r="X30" s="350"/>
      <c r="Y30" s="350"/>
      <c r="Z30" s="350"/>
    </row>
  </sheetData>
  <mergeCells count="16">
    <mergeCell ref="W1:Z1"/>
    <mergeCell ref="W30:Z30"/>
    <mergeCell ref="G1:J1"/>
    <mergeCell ref="K1:N1"/>
    <mergeCell ref="O1:R1"/>
    <mergeCell ref="S1:V1"/>
    <mergeCell ref="G30:J30"/>
    <mergeCell ref="K30:N30"/>
    <mergeCell ref="O30:R30"/>
    <mergeCell ref="S30:V30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78857-5991-3B4A-AF9F-D0764B16CCF0}">
  <dimension ref="A1:CQ12"/>
  <sheetViews>
    <sheetView zoomScale="150" zoomScaleNormal="150" workbookViewId="0">
      <pane xSplit="2" ySplit="3" topLeftCell="T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8.83203125" defaultRowHeight="16" x14ac:dyDescent="0.2"/>
  <cols>
    <col min="1" max="1" width="9" customWidth="1"/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597</v>
      </c>
      <c r="B4" t="s">
        <v>438</v>
      </c>
      <c r="C4" t="s">
        <v>35</v>
      </c>
      <c r="D4">
        <v>3</v>
      </c>
      <c r="E4" t="s">
        <v>15</v>
      </c>
      <c r="F4" t="s">
        <v>37</v>
      </c>
      <c r="G4" s="11">
        <v>0</v>
      </c>
      <c r="H4" s="11">
        <v>0</v>
      </c>
      <c r="I4" s="11">
        <v>0</v>
      </c>
      <c r="J4" s="11">
        <v>0</v>
      </c>
      <c r="K4" s="12">
        <v>0</v>
      </c>
      <c r="L4" s="12">
        <v>0</v>
      </c>
      <c r="M4" s="12">
        <v>0</v>
      </c>
      <c r="N4" s="12">
        <v>0</v>
      </c>
      <c r="O4" s="233">
        <v>0.25</v>
      </c>
      <c r="P4" s="233">
        <v>0.25</v>
      </c>
      <c r="Q4" s="233">
        <v>0.25</v>
      </c>
      <c r="R4" s="233">
        <v>0.25</v>
      </c>
      <c r="S4" s="10">
        <v>0.15</v>
      </c>
      <c r="T4" s="10">
        <v>0.15</v>
      </c>
      <c r="U4" s="10">
        <v>0.153</v>
      </c>
      <c r="V4" s="10">
        <v>0.15</v>
      </c>
      <c r="W4" s="239">
        <v>0</v>
      </c>
      <c r="X4" s="239">
        <v>0</v>
      </c>
      <c r="Y4" s="239">
        <v>0</v>
      </c>
      <c r="Z4" s="239">
        <v>0</v>
      </c>
      <c r="AA4" s="1" t="s">
        <v>559</v>
      </c>
    </row>
    <row r="5" spans="1:95" x14ac:dyDescent="0.2">
      <c r="A5">
        <v>600</v>
      </c>
      <c r="B5" t="s">
        <v>439</v>
      </c>
      <c r="C5" t="s">
        <v>35</v>
      </c>
      <c r="D5">
        <v>3</v>
      </c>
      <c r="E5" t="s">
        <v>15</v>
      </c>
      <c r="F5" t="s">
        <v>37</v>
      </c>
      <c r="G5" s="11">
        <v>0</v>
      </c>
      <c r="H5" s="11">
        <v>0</v>
      </c>
      <c r="I5" s="11">
        <v>0</v>
      </c>
      <c r="J5" s="11">
        <v>0</v>
      </c>
      <c r="K5" s="12">
        <v>0</v>
      </c>
      <c r="L5" s="12">
        <v>0</v>
      </c>
      <c r="M5" s="12">
        <v>0</v>
      </c>
      <c r="N5" s="12">
        <v>0</v>
      </c>
      <c r="O5" s="233">
        <v>0.25</v>
      </c>
      <c r="P5" s="233">
        <v>0.25</v>
      </c>
      <c r="Q5" s="233">
        <v>0.25</v>
      </c>
      <c r="R5" s="233">
        <v>0.25</v>
      </c>
      <c r="S5" s="10">
        <v>0.25</v>
      </c>
      <c r="T5" s="10">
        <v>0.25</v>
      </c>
      <c r="U5" s="10">
        <v>0.25</v>
      </c>
      <c r="V5" s="10">
        <v>0.25</v>
      </c>
      <c r="W5" s="239">
        <v>0.25</v>
      </c>
      <c r="X5" s="239">
        <v>0.25</v>
      </c>
      <c r="Y5" s="239">
        <v>0.25</v>
      </c>
      <c r="Z5" s="239">
        <v>0.25</v>
      </c>
    </row>
    <row r="6" spans="1:95" x14ac:dyDescent="0.2">
      <c r="A6">
        <v>534</v>
      </c>
      <c r="B6" t="s">
        <v>440</v>
      </c>
      <c r="C6" t="s">
        <v>90</v>
      </c>
      <c r="D6">
        <v>3</v>
      </c>
      <c r="E6" t="s">
        <v>15</v>
      </c>
      <c r="F6" t="s">
        <v>21</v>
      </c>
      <c r="G6" s="11">
        <v>1.8</v>
      </c>
      <c r="H6" s="11">
        <v>1.8</v>
      </c>
      <c r="I6" s="11">
        <v>1.8</v>
      </c>
      <c r="J6" s="11">
        <v>1.8</v>
      </c>
      <c r="K6" s="12">
        <v>1</v>
      </c>
      <c r="L6" s="12">
        <v>1</v>
      </c>
      <c r="M6" s="12">
        <v>1</v>
      </c>
      <c r="N6" s="12">
        <v>1</v>
      </c>
      <c r="O6" s="233">
        <v>0</v>
      </c>
      <c r="P6" s="233">
        <v>0</v>
      </c>
      <c r="Q6" s="233">
        <v>0</v>
      </c>
      <c r="R6" s="233">
        <v>0</v>
      </c>
      <c r="S6" s="10">
        <v>0</v>
      </c>
      <c r="T6" s="10">
        <v>0</v>
      </c>
      <c r="U6" s="10">
        <v>0</v>
      </c>
      <c r="V6" s="10">
        <v>0</v>
      </c>
      <c r="W6" s="239">
        <v>0</v>
      </c>
      <c r="X6" s="239">
        <v>0</v>
      </c>
      <c r="Y6" s="239">
        <v>0</v>
      </c>
      <c r="Z6" s="239">
        <v>0</v>
      </c>
      <c r="AA6" s="1" t="s">
        <v>559</v>
      </c>
    </row>
    <row r="7" spans="1:95" x14ac:dyDescent="0.2">
      <c r="A7">
        <v>598</v>
      </c>
      <c r="B7" t="s">
        <v>441</v>
      </c>
      <c r="C7" t="s">
        <v>35</v>
      </c>
      <c r="D7">
        <v>3</v>
      </c>
      <c r="E7" t="s">
        <v>15</v>
      </c>
      <c r="F7" t="s">
        <v>37</v>
      </c>
      <c r="G7" s="11">
        <v>0</v>
      </c>
      <c r="H7" s="11">
        <v>0</v>
      </c>
      <c r="I7" s="11">
        <v>0</v>
      </c>
      <c r="J7" s="11">
        <v>0</v>
      </c>
      <c r="K7" s="12">
        <v>0</v>
      </c>
      <c r="L7" s="12">
        <v>0</v>
      </c>
      <c r="M7" s="12">
        <v>0</v>
      </c>
      <c r="N7" s="12">
        <v>0</v>
      </c>
      <c r="O7" s="233">
        <v>0.5</v>
      </c>
      <c r="P7" s="233">
        <v>0.5</v>
      </c>
      <c r="Q7" s="233">
        <v>0.5</v>
      </c>
      <c r="R7" s="233">
        <v>0.5</v>
      </c>
      <c r="S7" s="10">
        <v>0.25</v>
      </c>
      <c r="T7" s="10">
        <v>0.25</v>
      </c>
      <c r="U7" s="10">
        <v>0.25</v>
      </c>
      <c r="V7" s="10">
        <v>0.25</v>
      </c>
      <c r="W7" s="239">
        <v>1</v>
      </c>
      <c r="X7" s="239">
        <v>1</v>
      </c>
      <c r="Y7" s="239">
        <v>1</v>
      </c>
      <c r="Z7" s="239">
        <v>1</v>
      </c>
      <c r="AA7" s="1" t="s">
        <v>604</v>
      </c>
    </row>
    <row r="8" spans="1:95" x14ac:dyDescent="0.2">
      <c r="A8">
        <v>643</v>
      </c>
      <c r="B8" t="s">
        <v>500</v>
      </c>
      <c r="C8" t="s">
        <v>24</v>
      </c>
      <c r="D8">
        <v>3</v>
      </c>
      <c r="E8" t="s">
        <v>15</v>
      </c>
      <c r="F8" t="s">
        <v>16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2">
        <v>0</v>
      </c>
      <c r="M8" s="12">
        <v>0</v>
      </c>
      <c r="N8" s="12">
        <v>0</v>
      </c>
      <c r="O8" s="233">
        <v>0</v>
      </c>
      <c r="P8" s="233">
        <v>0</v>
      </c>
      <c r="Q8" s="233">
        <v>0</v>
      </c>
      <c r="R8" s="233">
        <v>0</v>
      </c>
      <c r="S8" s="10">
        <v>0.1</v>
      </c>
      <c r="T8" s="10">
        <v>0.5</v>
      </c>
      <c r="U8" s="10">
        <v>0.5</v>
      </c>
      <c r="V8" s="10">
        <v>0.3</v>
      </c>
      <c r="W8" s="239">
        <v>0.1</v>
      </c>
      <c r="X8" s="239">
        <v>0.5</v>
      </c>
      <c r="Y8" s="239">
        <v>0.5</v>
      </c>
      <c r="Z8" s="239">
        <v>0.3</v>
      </c>
    </row>
    <row r="9" spans="1:95" x14ac:dyDescent="0.2">
      <c r="A9">
        <v>686</v>
      </c>
      <c r="B9" t="s">
        <v>581</v>
      </c>
      <c r="C9" t="s">
        <v>88</v>
      </c>
      <c r="D9">
        <v>3</v>
      </c>
      <c r="E9" t="s">
        <v>19</v>
      </c>
      <c r="F9" t="s">
        <v>16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2">
        <v>0</v>
      </c>
      <c r="M9" s="12">
        <v>0</v>
      </c>
      <c r="N9" s="12">
        <v>0</v>
      </c>
      <c r="O9" s="233">
        <v>0</v>
      </c>
      <c r="P9" s="233">
        <v>0</v>
      </c>
      <c r="Q9" s="233">
        <v>0</v>
      </c>
      <c r="R9" s="233">
        <v>0</v>
      </c>
      <c r="S9" s="10">
        <v>0</v>
      </c>
      <c r="T9" s="10">
        <v>1</v>
      </c>
      <c r="U9" s="10">
        <v>1</v>
      </c>
      <c r="V9" s="10">
        <v>0.66700000000000004</v>
      </c>
      <c r="W9" s="239">
        <v>0.5</v>
      </c>
      <c r="X9" s="239">
        <v>1.5</v>
      </c>
      <c r="Y9" s="239">
        <v>1.5</v>
      </c>
      <c r="Z9" s="239">
        <v>1</v>
      </c>
      <c r="AA9" s="1" t="s">
        <v>605</v>
      </c>
    </row>
    <row r="10" spans="1:95" x14ac:dyDescent="0.2">
      <c r="A10">
        <v>687</v>
      </c>
      <c r="B10" t="s">
        <v>582</v>
      </c>
      <c r="C10" t="s">
        <v>24</v>
      </c>
      <c r="D10">
        <v>3</v>
      </c>
      <c r="E10" t="s">
        <v>19</v>
      </c>
      <c r="F10" t="s">
        <v>16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12">
        <v>0</v>
      </c>
      <c r="M10" s="12">
        <v>0</v>
      </c>
      <c r="N10" s="12">
        <v>0</v>
      </c>
      <c r="O10" s="233">
        <v>0</v>
      </c>
      <c r="P10" s="233">
        <v>0</v>
      </c>
      <c r="Q10" s="233">
        <v>0</v>
      </c>
      <c r="R10" s="233">
        <v>0</v>
      </c>
      <c r="S10" s="10">
        <v>0</v>
      </c>
      <c r="T10" s="10">
        <v>4</v>
      </c>
      <c r="U10" s="10">
        <v>4</v>
      </c>
      <c r="V10" s="10">
        <v>2.6669999999999998</v>
      </c>
      <c r="W10" s="239">
        <v>0</v>
      </c>
      <c r="X10" s="239">
        <v>4</v>
      </c>
      <c r="Y10" s="239">
        <v>4</v>
      </c>
      <c r="Z10" s="239">
        <v>2.6669999999999998</v>
      </c>
    </row>
    <row r="11" spans="1:95" x14ac:dyDescent="0.2">
      <c r="F11" s="13" t="s">
        <v>27</v>
      </c>
      <c r="G11" s="15">
        <f t="shared" ref="G11:Z11" si="0">SUM(G4:G10)</f>
        <v>1.8</v>
      </c>
      <c r="H11" s="15">
        <f t="shared" si="0"/>
        <v>1.8</v>
      </c>
      <c r="I11" s="15">
        <f t="shared" si="0"/>
        <v>1.8</v>
      </c>
      <c r="J11" s="15">
        <f t="shared" si="0"/>
        <v>1.8</v>
      </c>
      <c r="K11" s="16">
        <f t="shared" si="0"/>
        <v>1</v>
      </c>
      <c r="L11" s="16">
        <f t="shared" si="0"/>
        <v>1</v>
      </c>
      <c r="M11" s="16">
        <f t="shared" si="0"/>
        <v>1</v>
      </c>
      <c r="N11" s="16">
        <f t="shared" si="0"/>
        <v>1</v>
      </c>
      <c r="O11" s="234">
        <f t="shared" si="0"/>
        <v>1</v>
      </c>
      <c r="P11" s="234">
        <f t="shared" si="0"/>
        <v>1</v>
      </c>
      <c r="Q11" s="234">
        <f t="shared" si="0"/>
        <v>1</v>
      </c>
      <c r="R11" s="234">
        <f t="shared" si="0"/>
        <v>1</v>
      </c>
      <c r="S11" s="14">
        <f t="shared" si="0"/>
        <v>0.75</v>
      </c>
      <c r="T11" s="14">
        <f t="shared" si="0"/>
        <v>6.15</v>
      </c>
      <c r="U11" s="14">
        <f t="shared" si="0"/>
        <v>6.1530000000000005</v>
      </c>
      <c r="V11" s="14">
        <f t="shared" si="0"/>
        <v>4.2839999999999998</v>
      </c>
      <c r="W11" s="240">
        <f t="shared" si="0"/>
        <v>1.85</v>
      </c>
      <c r="X11" s="240">
        <f t="shared" si="0"/>
        <v>7.25</v>
      </c>
      <c r="Y11" s="240">
        <f t="shared" si="0"/>
        <v>7.25</v>
      </c>
      <c r="Z11" s="240">
        <f t="shared" si="0"/>
        <v>5.2169999999999996</v>
      </c>
    </row>
    <row r="12" spans="1:95" x14ac:dyDescent="0.2">
      <c r="F12" s="13" t="s">
        <v>28</v>
      </c>
      <c r="G12" s="338">
        <f>SUM(G11,H11,I11,J11)/4</f>
        <v>1.8</v>
      </c>
      <c r="H12" s="339"/>
      <c r="I12" s="339"/>
      <c r="J12" s="339"/>
      <c r="K12" s="329">
        <f>SUM(K11,L11,M11,N11)/4</f>
        <v>1</v>
      </c>
      <c r="L12" s="330"/>
      <c r="M12" s="330"/>
      <c r="N12" s="330"/>
      <c r="O12" s="340">
        <f>SUM(O11,P11,Q11,R11)/4</f>
        <v>1</v>
      </c>
      <c r="P12" s="341"/>
      <c r="Q12" s="341"/>
      <c r="R12" s="341"/>
      <c r="S12" s="331">
        <f>SUM(S11,T11,U11,V11)/4</f>
        <v>4.3342499999999999</v>
      </c>
      <c r="T12" s="332"/>
      <c r="U12" s="332"/>
      <c r="V12" s="332"/>
      <c r="W12" s="349">
        <f>SUM(W11,X11,Y11,Z11)/4</f>
        <v>5.39175</v>
      </c>
      <c r="X12" s="350"/>
      <c r="Y12" s="350"/>
      <c r="Z12" s="350"/>
    </row>
  </sheetData>
  <mergeCells count="16">
    <mergeCell ref="W1:Z1"/>
    <mergeCell ref="G12:J12"/>
    <mergeCell ref="K12:N12"/>
    <mergeCell ref="O12:R12"/>
    <mergeCell ref="S12:V12"/>
    <mergeCell ref="W12:Z12"/>
    <mergeCell ref="G1:J1"/>
    <mergeCell ref="K1:N1"/>
    <mergeCell ref="O1:R1"/>
    <mergeCell ref="S1:V1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524A6-A54F-EB41-822D-F529E59561DF}">
  <dimension ref="A1:CQ22"/>
  <sheetViews>
    <sheetView zoomScale="150" zoomScaleNormal="150" workbookViewId="0">
      <pane xSplit="2" ySplit="3" topLeftCell="U4" activePane="bottomRight" state="frozen"/>
      <selection pane="topRight" activeCell="C1" sqref="C1"/>
      <selection pane="bottomLeft" activeCell="A4" sqref="A4"/>
      <selection pane="bottomRight" activeCell="Y22" sqref="Y22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89" t="s">
        <v>0</v>
      </c>
      <c r="B1" s="389" t="s">
        <v>1</v>
      </c>
      <c r="C1" s="389" t="s">
        <v>2</v>
      </c>
      <c r="D1" s="389" t="s">
        <v>3</v>
      </c>
      <c r="E1" s="389" t="s">
        <v>4</v>
      </c>
      <c r="F1" s="389" t="s">
        <v>5</v>
      </c>
      <c r="G1" s="384">
        <v>2021</v>
      </c>
      <c r="H1" s="384"/>
      <c r="I1" s="384"/>
      <c r="J1" s="384"/>
      <c r="K1" s="392">
        <v>2022</v>
      </c>
      <c r="L1" s="392"/>
      <c r="M1" s="392"/>
      <c r="N1" s="392"/>
      <c r="O1" s="393">
        <v>2023</v>
      </c>
      <c r="P1" s="393"/>
      <c r="Q1" s="393"/>
      <c r="R1" s="393"/>
      <c r="S1" s="383">
        <v>2024</v>
      </c>
      <c r="T1" s="383"/>
      <c r="U1" s="383"/>
      <c r="V1" s="383"/>
      <c r="W1" s="390">
        <v>2025</v>
      </c>
      <c r="X1" s="390"/>
      <c r="Y1" s="390"/>
      <c r="Z1" s="390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</row>
    <row r="2" spans="1:95" x14ac:dyDescent="0.2">
      <c r="A2" s="389"/>
      <c r="B2" s="389"/>
      <c r="C2" s="389"/>
      <c r="D2" s="389"/>
      <c r="E2" s="389"/>
      <c r="F2" s="389"/>
      <c r="G2" s="24" t="s">
        <v>6</v>
      </c>
      <c r="H2" s="24" t="s">
        <v>7</v>
      </c>
      <c r="I2" s="24" t="s">
        <v>8</v>
      </c>
      <c r="J2" s="24" t="s">
        <v>9</v>
      </c>
      <c r="K2" s="245" t="s">
        <v>6</v>
      </c>
      <c r="L2" s="245" t="s">
        <v>7</v>
      </c>
      <c r="M2" s="245" t="s">
        <v>8</v>
      </c>
      <c r="N2" s="245" t="s">
        <v>9</v>
      </c>
      <c r="O2" s="246" t="s">
        <v>6</v>
      </c>
      <c r="P2" s="246" t="s">
        <v>7</v>
      </c>
      <c r="Q2" s="246" t="s">
        <v>8</v>
      </c>
      <c r="R2" s="246" t="s">
        <v>9</v>
      </c>
      <c r="S2" s="247" t="s">
        <v>6</v>
      </c>
      <c r="T2" s="247" t="s">
        <v>7</v>
      </c>
      <c r="U2" s="247" t="s">
        <v>8</v>
      </c>
      <c r="V2" s="247" t="s">
        <v>9</v>
      </c>
      <c r="W2" s="248" t="s">
        <v>6</v>
      </c>
      <c r="X2" s="248" t="s">
        <v>7</v>
      </c>
      <c r="Y2" s="248" t="s">
        <v>8</v>
      </c>
      <c r="Z2" s="248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89"/>
      <c r="B3" s="389"/>
      <c r="C3" s="389"/>
      <c r="D3" s="389"/>
      <c r="E3" s="3" t="s">
        <v>10</v>
      </c>
      <c r="F3" s="3" t="s">
        <v>11</v>
      </c>
      <c r="G3" s="27" t="s">
        <v>12</v>
      </c>
      <c r="H3" s="27" t="s">
        <v>12</v>
      </c>
      <c r="I3" s="27" t="s">
        <v>12</v>
      </c>
      <c r="J3" s="27" t="s">
        <v>12</v>
      </c>
      <c r="K3" s="249" t="s">
        <v>12</v>
      </c>
      <c r="L3" s="249" t="s">
        <v>12</v>
      </c>
      <c r="M3" s="249" t="s">
        <v>12</v>
      </c>
      <c r="N3" s="249" t="s">
        <v>12</v>
      </c>
      <c r="O3" s="250" t="s">
        <v>12</v>
      </c>
      <c r="P3" s="250" t="s">
        <v>12</v>
      </c>
      <c r="Q3" s="250" t="s">
        <v>12</v>
      </c>
      <c r="R3" s="250" t="s">
        <v>12</v>
      </c>
      <c r="S3" s="251" t="s">
        <v>12</v>
      </c>
      <c r="T3" s="251" t="s">
        <v>12</v>
      </c>
      <c r="U3" s="251" t="s">
        <v>12</v>
      </c>
      <c r="V3" s="251" t="s">
        <v>12</v>
      </c>
      <c r="W3" s="252" t="s">
        <v>12</v>
      </c>
      <c r="X3" s="252" t="s">
        <v>12</v>
      </c>
      <c r="Y3" s="252" t="s">
        <v>12</v>
      </c>
      <c r="Z3" s="252" t="s">
        <v>12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</row>
    <row r="4" spans="1:95" x14ac:dyDescent="0.2">
      <c r="A4">
        <v>508</v>
      </c>
      <c r="B4" t="s">
        <v>29</v>
      </c>
      <c r="C4" t="s">
        <v>30</v>
      </c>
      <c r="D4">
        <v>3</v>
      </c>
      <c r="E4" t="s">
        <v>19</v>
      </c>
      <c r="F4" t="s">
        <v>16</v>
      </c>
      <c r="G4" s="253">
        <v>0.25</v>
      </c>
      <c r="H4" s="253">
        <v>0.25</v>
      </c>
      <c r="I4" s="253">
        <v>0.25</v>
      </c>
      <c r="J4" s="253">
        <v>0.25</v>
      </c>
      <c r="K4" s="254">
        <v>0.25</v>
      </c>
      <c r="L4" s="254">
        <v>0.25</v>
      </c>
      <c r="M4" s="254">
        <v>0.25</v>
      </c>
      <c r="N4" s="254">
        <v>0.25</v>
      </c>
      <c r="O4" s="255">
        <v>0.25</v>
      </c>
      <c r="P4" s="255">
        <v>0.25</v>
      </c>
      <c r="Q4" s="255">
        <v>0.25</v>
      </c>
      <c r="R4" s="255">
        <v>0.25</v>
      </c>
      <c r="S4" s="256">
        <v>0.25</v>
      </c>
      <c r="T4" s="256">
        <v>0.25</v>
      </c>
      <c r="U4" s="256">
        <v>0.25</v>
      </c>
      <c r="V4" s="256">
        <v>0.25</v>
      </c>
      <c r="W4" s="257">
        <v>0.25</v>
      </c>
      <c r="X4" s="257">
        <v>0.25</v>
      </c>
      <c r="Y4" s="257">
        <v>0.25</v>
      </c>
      <c r="Z4" s="257">
        <v>0.25</v>
      </c>
      <c r="AA4" s="43" t="s">
        <v>32</v>
      </c>
    </row>
    <row r="5" spans="1:95" x14ac:dyDescent="0.2">
      <c r="A5">
        <v>601</v>
      </c>
      <c r="B5" t="s">
        <v>442</v>
      </c>
      <c r="C5" t="s">
        <v>88</v>
      </c>
      <c r="D5">
        <v>3</v>
      </c>
      <c r="E5" t="s">
        <v>443</v>
      </c>
      <c r="F5" t="s">
        <v>37</v>
      </c>
      <c r="G5" s="253">
        <v>0</v>
      </c>
      <c r="H5" s="253">
        <v>0</v>
      </c>
      <c r="I5" s="253">
        <v>0</v>
      </c>
      <c r="J5" s="253">
        <v>0</v>
      </c>
      <c r="K5" s="254">
        <v>0</v>
      </c>
      <c r="L5" s="254">
        <v>0</v>
      </c>
      <c r="M5" s="254">
        <v>0</v>
      </c>
      <c r="N5" s="254">
        <v>0</v>
      </c>
      <c r="O5" s="255">
        <v>0.5</v>
      </c>
      <c r="P5" s="255">
        <v>0.5</v>
      </c>
      <c r="Q5" s="255">
        <v>0.5</v>
      </c>
      <c r="R5" s="255">
        <v>0.5</v>
      </c>
      <c r="S5" s="256">
        <v>0.5</v>
      </c>
      <c r="T5" s="256">
        <v>0.5</v>
      </c>
      <c r="U5" s="256">
        <v>0.5</v>
      </c>
      <c r="V5" s="256">
        <v>0.5</v>
      </c>
      <c r="W5" s="257">
        <v>0.5</v>
      </c>
      <c r="X5" s="257">
        <v>0.5</v>
      </c>
      <c r="Y5" s="257">
        <v>0.5</v>
      </c>
      <c r="Z5" s="257">
        <v>0.5</v>
      </c>
    </row>
    <row r="6" spans="1:95" x14ac:dyDescent="0.2">
      <c r="A6">
        <v>509</v>
      </c>
      <c r="B6" t="s">
        <v>33</v>
      </c>
      <c r="C6" t="s">
        <v>30</v>
      </c>
      <c r="D6">
        <v>3</v>
      </c>
      <c r="E6" t="s">
        <v>19</v>
      </c>
      <c r="F6" t="s">
        <v>16</v>
      </c>
      <c r="G6" s="253">
        <v>0.1</v>
      </c>
      <c r="H6" s="253">
        <v>0.1</v>
      </c>
      <c r="I6" s="253">
        <v>0.1</v>
      </c>
      <c r="J6" s="253">
        <v>0.1</v>
      </c>
      <c r="K6" s="254">
        <v>0.1</v>
      </c>
      <c r="L6" s="254">
        <v>0.1</v>
      </c>
      <c r="M6" s="254">
        <v>0.1</v>
      </c>
      <c r="N6" s="254">
        <v>0.1</v>
      </c>
      <c r="O6" s="255">
        <v>0.1</v>
      </c>
      <c r="P6" s="255">
        <v>0.1</v>
      </c>
      <c r="Q6" s="255">
        <v>0.1</v>
      </c>
      <c r="R6" s="255">
        <v>0.1</v>
      </c>
      <c r="S6" s="256">
        <v>0.1</v>
      </c>
      <c r="T6" s="256">
        <v>0.1</v>
      </c>
      <c r="U6" s="256">
        <v>0.1</v>
      </c>
      <c r="V6" s="256">
        <v>0.1</v>
      </c>
      <c r="W6" s="257">
        <v>0.1</v>
      </c>
      <c r="X6" s="257">
        <v>0.1</v>
      </c>
      <c r="Y6" s="257">
        <v>0.1</v>
      </c>
      <c r="Z6" s="257">
        <v>0.1</v>
      </c>
    </row>
    <row r="7" spans="1:95" x14ac:dyDescent="0.2">
      <c r="A7">
        <v>510</v>
      </c>
      <c r="B7" t="s">
        <v>105</v>
      </c>
      <c r="C7" t="s">
        <v>30</v>
      </c>
      <c r="D7">
        <v>3</v>
      </c>
      <c r="E7" t="s">
        <v>19</v>
      </c>
      <c r="G7" s="253">
        <v>0.1</v>
      </c>
      <c r="H7" s="253">
        <v>0.1</v>
      </c>
      <c r="I7" s="253">
        <v>0.1</v>
      </c>
      <c r="J7" s="253">
        <v>0.1</v>
      </c>
      <c r="K7" s="254">
        <v>0.1</v>
      </c>
      <c r="L7" s="254">
        <v>0.1</v>
      </c>
      <c r="M7" s="254">
        <v>0.1</v>
      </c>
      <c r="N7" s="254">
        <v>0.1</v>
      </c>
      <c r="O7" s="255">
        <v>0.1</v>
      </c>
      <c r="P7" s="255">
        <v>0.1</v>
      </c>
      <c r="Q7" s="255">
        <v>0.1</v>
      </c>
      <c r="R7" s="255">
        <v>0.1</v>
      </c>
      <c r="S7" s="256">
        <v>0.1</v>
      </c>
      <c r="T7" s="256">
        <v>0.1</v>
      </c>
      <c r="U7" s="256">
        <v>0.1</v>
      </c>
      <c r="V7" s="256">
        <v>0.1</v>
      </c>
      <c r="W7" s="257">
        <v>0.1</v>
      </c>
      <c r="X7" s="257">
        <v>0.1</v>
      </c>
      <c r="Y7" s="257">
        <v>0.1</v>
      </c>
      <c r="Z7" s="257">
        <v>0.1</v>
      </c>
    </row>
    <row r="8" spans="1:95" x14ac:dyDescent="0.2">
      <c r="A8">
        <v>511</v>
      </c>
      <c r="B8" t="s">
        <v>87</v>
      </c>
      <c r="C8" t="s">
        <v>88</v>
      </c>
      <c r="D8">
        <v>3</v>
      </c>
      <c r="E8" t="s">
        <v>19</v>
      </c>
      <c r="F8" t="s">
        <v>16</v>
      </c>
      <c r="G8" s="253">
        <v>0.2</v>
      </c>
      <c r="H8" s="253">
        <v>0.2</v>
      </c>
      <c r="I8" s="253">
        <v>0.5</v>
      </c>
      <c r="J8" s="253">
        <v>0.5</v>
      </c>
      <c r="K8" s="254">
        <v>0.2</v>
      </c>
      <c r="L8" s="254">
        <v>0.2</v>
      </c>
      <c r="M8" s="254">
        <v>0.5</v>
      </c>
      <c r="N8" s="254">
        <v>1</v>
      </c>
      <c r="O8" s="255">
        <v>0.2</v>
      </c>
      <c r="P8" s="255">
        <v>0.2</v>
      </c>
      <c r="Q8" s="255">
        <v>0.5</v>
      </c>
      <c r="R8" s="255">
        <v>1</v>
      </c>
      <c r="S8" s="256">
        <v>0.2</v>
      </c>
      <c r="T8" s="256">
        <v>0.2</v>
      </c>
      <c r="U8" s="256">
        <v>0.5</v>
      </c>
      <c r="V8" s="256">
        <v>1</v>
      </c>
      <c r="W8" s="257">
        <v>0.2</v>
      </c>
      <c r="X8" s="257">
        <v>0.2</v>
      </c>
      <c r="Y8" s="257">
        <v>0.5</v>
      </c>
      <c r="Z8" s="257">
        <v>1</v>
      </c>
    </row>
    <row r="9" spans="1:95" x14ac:dyDescent="0.2">
      <c r="A9">
        <v>512</v>
      </c>
      <c r="B9" t="s">
        <v>141</v>
      </c>
      <c r="C9" t="s">
        <v>88</v>
      </c>
      <c r="D9">
        <v>3</v>
      </c>
      <c r="E9" t="s">
        <v>142</v>
      </c>
      <c r="F9" t="s">
        <v>16</v>
      </c>
      <c r="G9" s="253">
        <v>1</v>
      </c>
      <c r="H9" s="253">
        <v>1</v>
      </c>
      <c r="I9" s="253">
        <v>0.5</v>
      </c>
      <c r="J9" s="253">
        <v>0.5</v>
      </c>
      <c r="K9" s="254">
        <v>0.3</v>
      </c>
      <c r="L9" s="254">
        <v>0.3</v>
      </c>
      <c r="M9" s="254">
        <v>0.3</v>
      </c>
      <c r="N9" s="254">
        <v>0.3</v>
      </c>
      <c r="O9" s="255">
        <v>0.3</v>
      </c>
      <c r="P9" s="255">
        <v>0.3</v>
      </c>
      <c r="Q9" s="255">
        <v>0.3</v>
      </c>
      <c r="R9" s="255">
        <v>0.3</v>
      </c>
      <c r="S9" s="256">
        <v>0.3</v>
      </c>
      <c r="T9" s="256">
        <v>0.3</v>
      </c>
      <c r="U9" s="256">
        <v>0.3</v>
      </c>
      <c r="V9" s="256">
        <v>0.3</v>
      </c>
      <c r="W9" s="257">
        <v>0.3</v>
      </c>
      <c r="X9" s="257">
        <v>0.3</v>
      </c>
      <c r="Y9" s="257">
        <v>0.3</v>
      </c>
      <c r="Z9" s="257">
        <v>0.3</v>
      </c>
    </row>
    <row r="10" spans="1:95" x14ac:dyDescent="0.2">
      <c r="A10">
        <v>513</v>
      </c>
      <c r="B10" t="s">
        <v>43</v>
      </c>
      <c r="C10" t="s">
        <v>88</v>
      </c>
      <c r="D10">
        <v>3</v>
      </c>
      <c r="E10" t="s">
        <v>19</v>
      </c>
      <c r="F10" t="s">
        <v>16</v>
      </c>
      <c r="G10" s="253">
        <v>0.5</v>
      </c>
      <c r="H10" s="253">
        <v>0.5</v>
      </c>
      <c r="I10" s="253">
        <v>0.5</v>
      </c>
      <c r="J10" s="253">
        <v>0.5</v>
      </c>
      <c r="K10" s="254">
        <v>0.5</v>
      </c>
      <c r="L10" s="254">
        <v>0.5</v>
      </c>
      <c r="M10" s="254">
        <v>0.2</v>
      </c>
      <c r="N10" s="254">
        <v>0.2</v>
      </c>
      <c r="O10" s="255">
        <v>0.2</v>
      </c>
      <c r="P10" s="255">
        <v>0.2</v>
      </c>
      <c r="Q10" s="255">
        <v>0.2</v>
      </c>
      <c r="R10" s="255">
        <v>0.2</v>
      </c>
      <c r="S10" s="256">
        <v>0.2</v>
      </c>
      <c r="T10" s="256">
        <v>0.2</v>
      </c>
      <c r="U10" s="256">
        <v>0.2</v>
      </c>
      <c r="V10" s="256">
        <v>0.2</v>
      </c>
      <c r="W10" s="257">
        <v>0.2</v>
      </c>
      <c r="X10" s="257">
        <v>0.2</v>
      </c>
      <c r="Y10" s="257">
        <v>0.2</v>
      </c>
      <c r="Z10" s="257">
        <v>0.2</v>
      </c>
    </row>
    <row r="11" spans="1:95" x14ac:dyDescent="0.2">
      <c r="A11">
        <v>514</v>
      </c>
      <c r="B11" t="s">
        <v>147</v>
      </c>
      <c r="C11" t="s">
        <v>88</v>
      </c>
      <c r="D11">
        <v>3</v>
      </c>
      <c r="E11" t="s">
        <v>19</v>
      </c>
      <c r="F11" t="s">
        <v>16</v>
      </c>
      <c r="G11" s="253">
        <v>0.5</v>
      </c>
      <c r="H11" s="253">
        <v>0.5</v>
      </c>
      <c r="I11" s="253">
        <v>0.5</v>
      </c>
      <c r="J11" s="253">
        <v>0.3</v>
      </c>
      <c r="K11" s="254">
        <v>0.1</v>
      </c>
      <c r="L11" s="254">
        <v>0.1</v>
      </c>
      <c r="M11" s="254">
        <v>0.1</v>
      </c>
      <c r="N11" s="254">
        <v>0.1</v>
      </c>
      <c r="O11" s="255">
        <v>0</v>
      </c>
      <c r="P11" s="255">
        <v>0</v>
      </c>
      <c r="Q11" s="255">
        <v>0</v>
      </c>
      <c r="R11" s="255">
        <v>0</v>
      </c>
      <c r="S11" s="256">
        <v>0</v>
      </c>
      <c r="T11" s="256">
        <v>0</v>
      </c>
      <c r="U11" s="256">
        <v>0</v>
      </c>
      <c r="V11" s="256">
        <v>0</v>
      </c>
      <c r="W11" s="257">
        <v>0</v>
      </c>
      <c r="X11" s="257">
        <v>0</v>
      </c>
      <c r="Y11" s="257">
        <v>0</v>
      </c>
      <c r="Z11" s="257">
        <v>0</v>
      </c>
      <c r="AA11" s="43" t="s">
        <v>559</v>
      </c>
    </row>
    <row r="12" spans="1:95" x14ac:dyDescent="0.2">
      <c r="A12">
        <v>515</v>
      </c>
      <c r="B12" t="s">
        <v>444</v>
      </c>
      <c r="C12" t="s">
        <v>88</v>
      </c>
      <c r="D12">
        <v>3</v>
      </c>
      <c r="E12" t="s">
        <v>31</v>
      </c>
      <c r="F12" t="s">
        <v>16</v>
      </c>
      <c r="G12" s="253">
        <v>0.3</v>
      </c>
      <c r="H12" s="253">
        <v>0.3</v>
      </c>
      <c r="I12" s="253">
        <v>0.3</v>
      </c>
      <c r="J12" s="253">
        <v>0.3</v>
      </c>
      <c r="K12" s="254">
        <v>0.3</v>
      </c>
      <c r="L12" s="254">
        <v>0.3</v>
      </c>
      <c r="M12" s="254">
        <v>0.3</v>
      </c>
      <c r="N12" s="254">
        <v>0</v>
      </c>
      <c r="O12" s="255">
        <v>0.1</v>
      </c>
      <c r="P12" s="255">
        <v>0.1</v>
      </c>
      <c r="Q12" s="255">
        <v>0.1</v>
      </c>
      <c r="R12" s="255">
        <v>0.1</v>
      </c>
      <c r="S12" s="256">
        <v>0.1</v>
      </c>
      <c r="T12" s="256">
        <v>0.1</v>
      </c>
      <c r="U12" s="256">
        <v>0.1</v>
      </c>
      <c r="V12" s="256">
        <v>0.1</v>
      </c>
      <c r="W12" s="257">
        <v>0.1</v>
      </c>
      <c r="X12" s="257">
        <v>0.1</v>
      </c>
      <c r="Y12" s="257">
        <v>0.1</v>
      </c>
      <c r="Z12" s="257">
        <v>0.1</v>
      </c>
    </row>
    <row r="13" spans="1:95" x14ac:dyDescent="0.2">
      <c r="A13">
        <v>516</v>
      </c>
      <c r="B13" t="s">
        <v>333</v>
      </c>
      <c r="C13" t="s">
        <v>80</v>
      </c>
      <c r="D13">
        <v>3</v>
      </c>
      <c r="E13" t="s">
        <v>19</v>
      </c>
      <c r="F13" t="s">
        <v>16</v>
      </c>
      <c r="G13" s="253">
        <v>1</v>
      </c>
      <c r="H13" s="253">
        <v>1</v>
      </c>
      <c r="I13" s="253">
        <v>1</v>
      </c>
      <c r="J13" s="253">
        <v>1</v>
      </c>
      <c r="K13" s="254">
        <v>1</v>
      </c>
      <c r="L13" s="254">
        <v>1</v>
      </c>
      <c r="M13" s="254">
        <v>1</v>
      </c>
      <c r="N13" s="254">
        <v>1</v>
      </c>
      <c r="O13" s="255">
        <v>0.6</v>
      </c>
      <c r="P13" s="255">
        <v>0.6</v>
      </c>
      <c r="Q13" s="255">
        <v>0.6</v>
      </c>
      <c r="R13" s="255">
        <v>0.6</v>
      </c>
      <c r="S13" s="256">
        <v>0.6</v>
      </c>
      <c r="T13" s="256">
        <v>0.6</v>
      </c>
      <c r="U13" s="256">
        <v>0.6</v>
      </c>
      <c r="V13" s="256">
        <v>0.6</v>
      </c>
      <c r="W13" s="257">
        <v>0.5</v>
      </c>
      <c r="X13" s="257">
        <v>0.5</v>
      </c>
      <c r="Y13" s="257">
        <v>0.5</v>
      </c>
      <c r="Z13" s="257">
        <v>0.5</v>
      </c>
    </row>
    <row r="14" spans="1:95" x14ac:dyDescent="0.2">
      <c r="A14">
        <v>517</v>
      </c>
      <c r="B14" t="s">
        <v>106</v>
      </c>
      <c r="C14" t="s">
        <v>80</v>
      </c>
      <c r="D14">
        <v>3</v>
      </c>
      <c r="E14" t="s">
        <v>19</v>
      </c>
      <c r="F14" t="s">
        <v>16</v>
      </c>
      <c r="G14" s="253">
        <v>0.2</v>
      </c>
      <c r="H14" s="253">
        <v>0.2</v>
      </c>
      <c r="I14" s="253">
        <v>0.2</v>
      </c>
      <c r="J14" s="253">
        <v>0.2</v>
      </c>
      <c r="K14" s="254">
        <v>0.2</v>
      </c>
      <c r="L14" s="254">
        <v>0.2</v>
      </c>
      <c r="M14" s="254">
        <v>0.2</v>
      </c>
      <c r="N14" s="254">
        <v>0.4</v>
      </c>
      <c r="O14" s="255">
        <v>0.2</v>
      </c>
      <c r="P14" s="255">
        <v>0.2</v>
      </c>
      <c r="Q14" s="255">
        <v>0.2</v>
      </c>
      <c r="R14" s="255">
        <v>0.2</v>
      </c>
      <c r="S14" s="256">
        <v>0.2</v>
      </c>
      <c r="T14" s="256">
        <v>0.2</v>
      </c>
      <c r="U14" s="256">
        <v>0.2</v>
      </c>
      <c r="V14" s="256">
        <v>0.2</v>
      </c>
      <c r="W14" s="257">
        <v>0.75</v>
      </c>
      <c r="X14" s="257">
        <v>0.75</v>
      </c>
      <c r="Y14" s="257">
        <v>0.75</v>
      </c>
      <c r="Z14" s="257">
        <v>0.75</v>
      </c>
    </row>
    <row r="15" spans="1:95" x14ac:dyDescent="0.2">
      <c r="A15">
        <v>518</v>
      </c>
      <c r="B15" t="s">
        <v>152</v>
      </c>
      <c r="C15" t="s">
        <v>80</v>
      </c>
      <c r="D15">
        <v>3</v>
      </c>
      <c r="E15" t="s">
        <v>19</v>
      </c>
      <c r="F15" t="s">
        <v>16</v>
      </c>
      <c r="G15" s="253">
        <v>0.2</v>
      </c>
      <c r="H15" s="253">
        <v>0.2</v>
      </c>
      <c r="I15" s="253">
        <v>0.2</v>
      </c>
      <c r="J15" s="253">
        <v>0.2</v>
      </c>
      <c r="K15" s="254">
        <v>0.1</v>
      </c>
      <c r="L15" s="254">
        <v>0.1</v>
      </c>
      <c r="M15" s="254">
        <v>0.1</v>
      </c>
      <c r="N15" s="254">
        <v>0.1</v>
      </c>
      <c r="O15" s="255">
        <v>0.1</v>
      </c>
      <c r="P15" s="255">
        <v>0.1</v>
      </c>
      <c r="Q15" s="255">
        <v>0.1</v>
      </c>
      <c r="R15" s="255">
        <v>0.1</v>
      </c>
      <c r="S15" s="256">
        <v>0</v>
      </c>
      <c r="T15" s="256">
        <v>0</v>
      </c>
      <c r="U15" s="256">
        <v>0</v>
      </c>
      <c r="V15" s="256">
        <v>0</v>
      </c>
      <c r="W15" s="257">
        <v>0</v>
      </c>
      <c r="X15" s="257">
        <v>0</v>
      </c>
      <c r="Y15" s="257">
        <v>0</v>
      </c>
      <c r="Z15" s="257">
        <v>0</v>
      </c>
      <c r="AA15" s="43" t="s">
        <v>559</v>
      </c>
    </row>
    <row r="16" spans="1:95" x14ac:dyDescent="0.2">
      <c r="A16">
        <v>519</v>
      </c>
      <c r="B16" t="s">
        <v>153</v>
      </c>
      <c r="C16" t="s">
        <v>80</v>
      </c>
      <c r="D16">
        <v>3</v>
      </c>
      <c r="E16" t="s">
        <v>19</v>
      </c>
      <c r="F16" t="s">
        <v>16</v>
      </c>
      <c r="G16" s="253">
        <v>0.3</v>
      </c>
      <c r="H16" s="253">
        <v>0.3</v>
      </c>
      <c r="I16" s="253">
        <v>0.3</v>
      </c>
      <c r="J16" s="253">
        <v>0.2</v>
      </c>
      <c r="K16" s="254">
        <v>0.3</v>
      </c>
      <c r="L16" s="254">
        <v>0.3</v>
      </c>
      <c r="M16" s="254">
        <v>0.3</v>
      </c>
      <c r="N16" s="254">
        <v>0.3</v>
      </c>
      <c r="O16" s="255">
        <v>0.3</v>
      </c>
      <c r="P16" s="255">
        <v>0.3</v>
      </c>
      <c r="Q16" s="255">
        <v>0.3</v>
      </c>
      <c r="R16" s="255">
        <v>0.3</v>
      </c>
      <c r="S16" s="256">
        <v>0.3</v>
      </c>
      <c r="T16" s="256">
        <v>0.3</v>
      </c>
      <c r="U16" s="256">
        <v>0.3</v>
      </c>
      <c r="V16" s="256">
        <v>0.3</v>
      </c>
      <c r="W16" s="257">
        <v>0.3</v>
      </c>
      <c r="X16" s="257">
        <v>0.3</v>
      </c>
      <c r="Y16" s="257">
        <v>0.3</v>
      </c>
      <c r="Z16" s="257">
        <v>0.3</v>
      </c>
    </row>
    <row r="17" spans="1:27" x14ac:dyDescent="0.2">
      <c r="A17">
        <v>520</v>
      </c>
      <c r="B17" t="s">
        <v>445</v>
      </c>
      <c r="C17" t="s">
        <v>80</v>
      </c>
      <c r="D17">
        <v>3</v>
      </c>
      <c r="E17" t="s">
        <v>19</v>
      </c>
      <c r="F17" t="s">
        <v>16</v>
      </c>
      <c r="G17" s="253">
        <v>0.5</v>
      </c>
      <c r="H17" s="253">
        <v>0.5</v>
      </c>
      <c r="I17" s="253">
        <v>0.25</v>
      </c>
      <c r="J17" s="253">
        <v>0.25</v>
      </c>
      <c r="K17" s="254">
        <v>0.25</v>
      </c>
      <c r="L17" s="254">
        <v>0.25</v>
      </c>
      <c r="M17" s="254">
        <v>0.25</v>
      </c>
      <c r="N17" s="254">
        <v>0.25</v>
      </c>
      <c r="O17" s="255">
        <v>0.2</v>
      </c>
      <c r="P17" s="255">
        <v>0.2</v>
      </c>
      <c r="Q17" s="255">
        <v>0.3</v>
      </c>
      <c r="R17" s="255">
        <v>0.5</v>
      </c>
      <c r="S17" s="256">
        <v>0.1</v>
      </c>
      <c r="T17" s="256">
        <v>0.1</v>
      </c>
      <c r="U17" s="256">
        <v>0.2</v>
      </c>
      <c r="V17" s="256">
        <v>0.5</v>
      </c>
      <c r="W17" s="257">
        <v>0.6</v>
      </c>
      <c r="X17" s="257">
        <v>0.6</v>
      </c>
      <c r="Y17" s="257">
        <v>0.6</v>
      </c>
      <c r="Z17" s="257">
        <v>0.6</v>
      </c>
    </row>
    <row r="18" spans="1:27" x14ac:dyDescent="0.2">
      <c r="A18">
        <v>521</v>
      </c>
      <c r="B18" t="s">
        <v>446</v>
      </c>
      <c r="C18" t="s">
        <v>88</v>
      </c>
      <c r="D18">
        <v>3</v>
      </c>
      <c r="E18" t="s">
        <v>19</v>
      </c>
      <c r="F18" t="s">
        <v>37</v>
      </c>
      <c r="G18" s="253">
        <v>0.5</v>
      </c>
      <c r="H18" s="253">
        <v>0.5</v>
      </c>
      <c r="I18" s="253">
        <v>0.7</v>
      </c>
      <c r="J18" s="253">
        <v>0.7</v>
      </c>
      <c r="K18" s="254">
        <v>0.8</v>
      </c>
      <c r="L18" s="254">
        <v>0.8</v>
      </c>
      <c r="M18" s="254">
        <v>0.8</v>
      </c>
      <c r="N18" s="254">
        <v>0.7</v>
      </c>
      <c r="O18" s="255">
        <v>0</v>
      </c>
      <c r="P18" s="255">
        <v>0</v>
      </c>
      <c r="Q18" s="255">
        <v>0</v>
      </c>
      <c r="R18" s="255">
        <v>0</v>
      </c>
      <c r="S18" s="256">
        <v>0</v>
      </c>
      <c r="T18" s="256">
        <v>0</v>
      </c>
      <c r="U18" s="256">
        <v>0</v>
      </c>
      <c r="V18" s="256">
        <v>0</v>
      </c>
      <c r="W18" s="257">
        <v>0</v>
      </c>
      <c r="X18" s="257">
        <v>0</v>
      </c>
      <c r="Y18" s="257">
        <v>0</v>
      </c>
      <c r="Z18" s="257">
        <v>0</v>
      </c>
      <c r="AA18" s="43" t="s">
        <v>559</v>
      </c>
    </row>
    <row r="19" spans="1:27" x14ac:dyDescent="0.2">
      <c r="F19" s="32" t="s">
        <v>27</v>
      </c>
      <c r="G19" s="34">
        <f t="shared" ref="G19:V19" si="0">SUM(G4:G18)</f>
        <v>5.6499999999999995</v>
      </c>
      <c r="H19" s="34">
        <f t="shared" si="0"/>
        <v>5.6499999999999995</v>
      </c>
      <c r="I19" s="34">
        <f t="shared" si="0"/>
        <v>5.4</v>
      </c>
      <c r="J19" s="34">
        <f t="shared" si="0"/>
        <v>5.1000000000000005</v>
      </c>
      <c r="K19" s="258">
        <f t="shared" si="0"/>
        <v>4.5</v>
      </c>
      <c r="L19" s="258">
        <f t="shared" si="0"/>
        <v>4.5</v>
      </c>
      <c r="M19" s="258">
        <f t="shared" si="0"/>
        <v>4.5</v>
      </c>
      <c r="N19" s="258">
        <f t="shared" si="0"/>
        <v>4.8</v>
      </c>
      <c r="O19" s="259">
        <f t="shared" si="0"/>
        <v>3.1500000000000004</v>
      </c>
      <c r="P19" s="259">
        <f t="shared" si="0"/>
        <v>3.1500000000000004</v>
      </c>
      <c r="Q19" s="259">
        <f t="shared" si="0"/>
        <v>3.55</v>
      </c>
      <c r="R19" s="259">
        <f t="shared" si="0"/>
        <v>4.25</v>
      </c>
      <c r="S19" s="260">
        <f t="shared" si="0"/>
        <v>2.95</v>
      </c>
      <c r="T19" s="260">
        <f t="shared" si="0"/>
        <v>2.95</v>
      </c>
      <c r="U19" s="260">
        <f t="shared" si="0"/>
        <v>3.35</v>
      </c>
      <c r="V19" s="260">
        <f t="shared" si="0"/>
        <v>4.1500000000000004</v>
      </c>
      <c r="W19" s="261">
        <v>3.9</v>
      </c>
      <c r="X19" s="261">
        <v>3.9</v>
      </c>
      <c r="Y19" s="261">
        <v>4.2</v>
      </c>
      <c r="Z19" s="261">
        <v>4.7</v>
      </c>
    </row>
    <row r="20" spans="1:27" x14ac:dyDescent="0.2">
      <c r="F20" s="32" t="s">
        <v>28</v>
      </c>
      <c r="G20" s="387">
        <f>SUM(G19,H19,I19,J19)/4</f>
        <v>5.45</v>
      </c>
      <c r="H20" s="387"/>
      <c r="I20" s="387"/>
      <c r="J20" s="387"/>
      <c r="K20" s="394">
        <f>SUM(K19,L19,M19,N19)/4</f>
        <v>4.5750000000000002</v>
      </c>
      <c r="L20" s="394"/>
      <c r="M20" s="394"/>
      <c r="N20" s="394"/>
      <c r="O20" s="395">
        <f>SUM(O19,P19,Q19,R19)/4</f>
        <v>3.5250000000000004</v>
      </c>
      <c r="P20" s="395"/>
      <c r="Q20" s="395"/>
      <c r="R20" s="395"/>
      <c r="S20" s="386">
        <f>SUM(S19,T19,U19,V19)/4</f>
        <v>3.35</v>
      </c>
      <c r="T20" s="386"/>
      <c r="U20" s="386"/>
      <c r="V20" s="386"/>
      <c r="W20" s="391">
        <f>SUM(W19,X19,Y19,Z19)/4</f>
        <v>4.1749999999999998</v>
      </c>
      <c r="X20" s="391"/>
      <c r="Y20" s="391"/>
      <c r="Z20" s="391"/>
    </row>
    <row r="22" spans="1:27" x14ac:dyDescent="0.2">
      <c r="W22">
        <f>(W20-S20)/S20*100</f>
        <v>24.626865671641781</v>
      </c>
    </row>
  </sheetData>
  <mergeCells count="16">
    <mergeCell ref="W1:Z1"/>
    <mergeCell ref="W20:Z20"/>
    <mergeCell ref="S1:V1"/>
    <mergeCell ref="S20:V20"/>
    <mergeCell ref="G1:J1"/>
    <mergeCell ref="K1:N1"/>
    <mergeCell ref="O1:R1"/>
    <mergeCell ref="G20:J20"/>
    <mergeCell ref="K20:N20"/>
    <mergeCell ref="O20:R20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D8A6-9AF8-9C49-81CC-3D85F6D0B702}">
  <dimension ref="A1:CQ24"/>
  <sheetViews>
    <sheetView zoomScale="160" zoomScaleNormal="160" workbookViewId="0">
      <pane xSplit="2" ySplit="3" topLeftCell="R4" activePane="bottomRight" state="frozen"/>
      <selection pane="topRight" activeCell="C1" sqref="C1"/>
      <selection pane="bottomLeft" activeCell="A4" sqref="A4"/>
      <selection pane="bottomRight" activeCell="W6" sqref="W6:Z22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 t="s">
        <v>501</v>
      </c>
      <c r="B4" t="s">
        <v>29</v>
      </c>
      <c r="C4" t="s">
        <v>30</v>
      </c>
      <c r="D4">
        <v>4</v>
      </c>
      <c r="E4" t="s">
        <v>19</v>
      </c>
      <c r="F4" t="s">
        <v>16</v>
      </c>
      <c r="G4" s="11">
        <v>0</v>
      </c>
      <c r="H4" s="11">
        <v>0</v>
      </c>
      <c r="I4" s="11">
        <v>0</v>
      </c>
      <c r="J4" s="11">
        <v>0</v>
      </c>
      <c r="K4" s="12">
        <v>0</v>
      </c>
      <c r="L4" s="12">
        <v>0</v>
      </c>
      <c r="M4" s="12">
        <v>0</v>
      </c>
      <c r="N4" s="12">
        <v>0</v>
      </c>
      <c r="O4" s="233">
        <v>0</v>
      </c>
      <c r="P4" s="233">
        <v>0</v>
      </c>
      <c r="Q4" s="233">
        <v>0</v>
      </c>
      <c r="R4" s="233">
        <v>0</v>
      </c>
      <c r="S4" s="10">
        <v>0</v>
      </c>
      <c r="T4" s="10">
        <v>0</v>
      </c>
      <c r="U4" s="10">
        <v>0</v>
      </c>
      <c r="V4" s="10">
        <v>0</v>
      </c>
      <c r="W4" s="239">
        <v>0.25</v>
      </c>
      <c r="X4" s="239">
        <v>0.25</v>
      </c>
      <c r="Y4" s="239">
        <v>0.25</v>
      </c>
      <c r="Z4" s="239">
        <v>0.25</v>
      </c>
      <c r="AA4" s="1"/>
    </row>
    <row r="5" spans="1:95" x14ac:dyDescent="0.2">
      <c r="B5" t="s">
        <v>33</v>
      </c>
      <c r="C5" t="s">
        <v>30</v>
      </c>
      <c r="D5">
        <v>4</v>
      </c>
      <c r="E5" t="s">
        <v>19</v>
      </c>
      <c r="F5" t="s">
        <v>16</v>
      </c>
      <c r="G5" s="11">
        <v>0</v>
      </c>
      <c r="H5" s="11">
        <v>0</v>
      </c>
      <c r="I5" s="11">
        <v>0</v>
      </c>
      <c r="J5" s="11">
        <v>0</v>
      </c>
      <c r="K5" s="12">
        <v>0</v>
      </c>
      <c r="L5" s="12">
        <v>0</v>
      </c>
      <c r="M5" s="12">
        <v>0</v>
      </c>
      <c r="N5" s="12">
        <v>0</v>
      </c>
      <c r="O5" s="233">
        <v>0</v>
      </c>
      <c r="P5" s="233">
        <v>0</v>
      </c>
      <c r="Q5" s="233">
        <v>0</v>
      </c>
      <c r="R5" s="233">
        <v>0</v>
      </c>
      <c r="S5" s="10">
        <v>0</v>
      </c>
      <c r="T5" s="10">
        <v>0</v>
      </c>
      <c r="U5" s="10">
        <v>0</v>
      </c>
      <c r="V5" s="10">
        <v>0</v>
      </c>
      <c r="W5" s="239">
        <v>0.25</v>
      </c>
      <c r="X5" s="239">
        <v>0.25</v>
      </c>
      <c r="Y5" s="239">
        <v>0.25</v>
      </c>
      <c r="Z5" s="239">
        <v>0.25</v>
      </c>
      <c r="AA5" s="1"/>
    </row>
    <row r="6" spans="1:95" x14ac:dyDescent="0.2">
      <c r="A6">
        <v>576</v>
      </c>
      <c r="B6" t="s">
        <v>598</v>
      </c>
      <c r="C6" t="s">
        <v>337</v>
      </c>
      <c r="D6">
        <v>4</v>
      </c>
      <c r="E6" t="s">
        <v>19</v>
      </c>
      <c r="F6" t="s">
        <v>344</v>
      </c>
      <c r="G6" s="11">
        <v>0</v>
      </c>
      <c r="H6" s="11">
        <v>0</v>
      </c>
      <c r="I6" s="11">
        <v>0</v>
      </c>
      <c r="J6" s="11">
        <v>0</v>
      </c>
      <c r="K6" s="12">
        <v>0.5</v>
      </c>
      <c r="L6" s="12">
        <v>0.5</v>
      </c>
      <c r="M6" s="12">
        <v>0.5</v>
      </c>
      <c r="N6" s="12">
        <v>0.5</v>
      </c>
      <c r="O6" s="233">
        <v>0</v>
      </c>
      <c r="P6" s="233">
        <v>0</v>
      </c>
      <c r="Q6" s="233">
        <v>0</v>
      </c>
      <c r="R6" s="233">
        <v>0</v>
      </c>
      <c r="S6" s="10">
        <v>0</v>
      </c>
      <c r="T6" s="10">
        <v>0</v>
      </c>
      <c r="U6" s="10">
        <v>0</v>
      </c>
      <c r="V6" s="10">
        <v>0</v>
      </c>
      <c r="W6" s="239">
        <v>0</v>
      </c>
      <c r="X6" s="239">
        <v>0</v>
      </c>
      <c r="Y6" s="239">
        <v>0</v>
      </c>
      <c r="Z6" s="239">
        <v>0</v>
      </c>
      <c r="AA6" s="1" t="s">
        <v>559</v>
      </c>
    </row>
    <row r="7" spans="1:95" x14ac:dyDescent="0.2">
      <c r="A7">
        <v>584</v>
      </c>
      <c r="B7" t="s">
        <v>599</v>
      </c>
      <c r="C7" t="s">
        <v>35</v>
      </c>
      <c r="D7">
        <v>4</v>
      </c>
      <c r="E7" t="s">
        <v>19</v>
      </c>
      <c r="F7" t="s">
        <v>344</v>
      </c>
      <c r="G7" s="11">
        <v>0</v>
      </c>
      <c r="H7" s="11">
        <v>0</v>
      </c>
      <c r="I7" s="11">
        <v>0</v>
      </c>
      <c r="J7" s="11">
        <v>0</v>
      </c>
      <c r="K7" s="12">
        <v>1</v>
      </c>
      <c r="L7" s="12">
        <v>1</v>
      </c>
      <c r="M7" s="12">
        <v>1</v>
      </c>
      <c r="N7" s="12">
        <v>1</v>
      </c>
      <c r="O7" s="233">
        <v>0</v>
      </c>
      <c r="P7" s="233">
        <v>0</v>
      </c>
      <c r="Q7" s="233">
        <v>0</v>
      </c>
      <c r="R7" s="233">
        <v>0</v>
      </c>
      <c r="S7" s="10">
        <v>0</v>
      </c>
      <c r="T7" s="10">
        <v>0</v>
      </c>
      <c r="U7" s="10">
        <v>0</v>
      </c>
      <c r="V7" s="10">
        <v>0</v>
      </c>
      <c r="W7" s="239">
        <v>0</v>
      </c>
      <c r="X7" s="239">
        <v>0</v>
      </c>
      <c r="Y7" s="239">
        <v>0</v>
      </c>
      <c r="Z7" s="239">
        <v>0</v>
      </c>
      <c r="AA7" s="1" t="s">
        <v>559</v>
      </c>
    </row>
    <row r="8" spans="1:95" x14ac:dyDescent="0.2">
      <c r="A8">
        <v>606</v>
      </c>
      <c r="B8" t="s">
        <v>600</v>
      </c>
      <c r="C8" t="s">
        <v>431</v>
      </c>
      <c r="D8">
        <v>4</v>
      </c>
      <c r="E8" t="s">
        <v>19</v>
      </c>
      <c r="F8" t="s">
        <v>16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2">
        <v>0</v>
      </c>
      <c r="M8" s="12">
        <v>0</v>
      </c>
      <c r="N8" s="12">
        <v>0</v>
      </c>
      <c r="O8" s="233">
        <v>0.5</v>
      </c>
      <c r="P8" s="233">
        <v>0.5</v>
      </c>
      <c r="Q8" s="233">
        <v>0.5</v>
      </c>
      <c r="R8" s="233">
        <v>0.5</v>
      </c>
      <c r="S8" s="10">
        <v>0</v>
      </c>
      <c r="T8" s="10">
        <v>0</v>
      </c>
      <c r="U8" s="10">
        <v>0</v>
      </c>
      <c r="V8" s="10">
        <v>0</v>
      </c>
      <c r="W8" s="239">
        <v>0</v>
      </c>
      <c r="X8" s="239">
        <v>0</v>
      </c>
      <c r="Y8" s="239">
        <v>0</v>
      </c>
      <c r="Z8" s="239">
        <v>0</v>
      </c>
      <c r="AA8" s="1" t="s">
        <v>559</v>
      </c>
    </row>
    <row r="9" spans="1:95" x14ac:dyDescent="0.2">
      <c r="A9">
        <v>645</v>
      </c>
      <c r="B9" t="s">
        <v>487</v>
      </c>
      <c r="C9" t="s">
        <v>30</v>
      </c>
      <c r="D9">
        <v>4</v>
      </c>
      <c r="E9" t="s">
        <v>19</v>
      </c>
      <c r="F9" t="s">
        <v>21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2">
        <v>0</v>
      </c>
      <c r="M9" s="12">
        <v>0</v>
      </c>
      <c r="N9" s="12">
        <v>0</v>
      </c>
      <c r="O9" s="233">
        <v>0</v>
      </c>
      <c r="P9" s="233">
        <v>0</v>
      </c>
      <c r="Q9" s="233">
        <v>0</v>
      </c>
      <c r="R9" s="233">
        <v>0</v>
      </c>
      <c r="S9" s="10">
        <v>0.2</v>
      </c>
      <c r="T9" s="10">
        <v>0.2</v>
      </c>
      <c r="U9" s="10">
        <v>0.2</v>
      </c>
      <c r="V9" s="10">
        <v>0.2</v>
      </c>
      <c r="W9" s="239">
        <v>0.25</v>
      </c>
      <c r="X9" s="239">
        <v>0.25</v>
      </c>
      <c r="Y9" s="239">
        <v>0.25</v>
      </c>
      <c r="Z9" s="239">
        <v>0.25</v>
      </c>
      <c r="AB9">
        <f t="shared" ref="AB9:AB22" si="0">W9-S9</f>
        <v>4.9999999999999989E-2</v>
      </c>
      <c r="AC9">
        <f t="shared" ref="AC9:AC22" si="1">X9-T9</f>
        <v>4.9999999999999989E-2</v>
      </c>
      <c r="AD9">
        <f t="shared" ref="AD9:AD22" si="2">Y9-U9</f>
        <v>4.9999999999999989E-2</v>
      </c>
      <c r="AE9">
        <f t="shared" ref="AE9:AE22" si="3">Z9-V9</f>
        <v>4.9999999999999989E-2</v>
      </c>
    </row>
    <row r="10" spans="1:95" x14ac:dyDescent="0.2">
      <c r="A10">
        <v>646</v>
      </c>
      <c r="B10" t="s">
        <v>488</v>
      </c>
      <c r="C10" t="s">
        <v>30</v>
      </c>
      <c r="D10">
        <v>4</v>
      </c>
      <c r="E10" t="s">
        <v>19</v>
      </c>
      <c r="F10" t="s">
        <v>21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12">
        <v>0</v>
      </c>
      <c r="M10" s="12">
        <v>0</v>
      </c>
      <c r="N10" s="12">
        <v>0</v>
      </c>
      <c r="O10" s="233">
        <v>0</v>
      </c>
      <c r="P10" s="233">
        <v>0</v>
      </c>
      <c r="Q10" s="233">
        <v>0</v>
      </c>
      <c r="R10" s="233">
        <v>0</v>
      </c>
      <c r="S10" s="10">
        <v>0.2</v>
      </c>
      <c r="T10" s="10">
        <v>0.2</v>
      </c>
      <c r="U10" s="10">
        <v>0.2</v>
      </c>
      <c r="V10" s="10">
        <v>0.2</v>
      </c>
      <c r="W10" s="239">
        <v>0.25</v>
      </c>
      <c r="X10" s="239">
        <v>0.25</v>
      </c>
      <c r="Y10" s="239">
        <v>0.25</v>
      </c>
      <c r="Z10" s="239">
        <v>0.25</v>
      </c>
      <c r="AB10">
        <f t="shared" si="0"/>
        <v>4.9999999999999989E-2</v>
      </c>
      <c r="AC10">
        <f t="shared" si="1"/>
        <v>4.9999999999999989E-2</v>
      </c>
      <c r="AD10">
        <f t="shared" si="2"/>
        <v>4.9999999999999989E-2</v>
      </c>
      <c r="AE10">
        <f t="shared" si="3"/>
        <v>4.9999999999999989E-2</v>
      </c>
    </row>
    <row r="11" spans="1:95" x14ac:dyDescent="0.2">
      <c r="A11">
        <v>653</v>
      </c>
      <c r="B11" t="s">
        <v>495</v>
      </c>
      <c r="C11" t="s">
        <v>35</v>
      </c>
      <c r="D11">
        <v>4</v>
      </c>
      <c r="E11" t="s">
        <v>142</v>
      </c>
      <c r="F11" t="s">
        <v>21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2">
        <v>0</v>
      </c>
      <c r="M11" s="12">
        <v>0</v>
      </c>
      <c r="N11" s="12">
        <v>0</v>
      </c>
      <c r="O11" s="233">
        <v>0</v>
      </c>
      <c r="P11" s="233">
        <v>0</v>
      </c>
      <c r="Q11" s="233">
        <v>0</v>
      </c>
      <c r="R11" s="233">
        <v>0</v>
      </c>
      <c r="S11" s="10">
        <v>1</v>
      </c>
      <c r="T11" s="10">
        <v>1</v>
      </c>
      <c r="U11" s="10">
        <v>1</v>
      </c>
      <c r="V11" s="10">
        <v>1</v>
      </c>
      <c r="W11" s="239">
        <v>1</v>
      </c>
      <c r="X11" s="239">
        <v>1</v>
      </c>
      <c r="Y11" s="239">
        <v>1</v>
      </c>
      <c r="Z11" s="239">
        <v>1</v>
      </c>
      <c r="AB11">
        <f t="shared" si="0"/>
        <v>0</v>
      </c>
      <c r="AC11">
        <f t="shared" si="1"/>
        <v>0</v>
      </c>
      <c r="AD11">
        <f t="shared" si="2"/>
        <v>0</v>
      </c>
      <c r="AE11">
        <f t="shared" si="3"/>
        <v>0</v>
      </c>
    </row>
    <row r="12" spans="1:95" x14ac:dyDescent="0.2">
      <c r="A12">
        <v>654</v>
      </c>
      <c r="B12" t="s">
        <v>496</v>
      </c>
      <c r="C12" t="s">
        <v>35</v>
      </c>
      <c r="D12">
        <v>4</v>
      </c>
      <c r="E12" t="s">
        <v>19</v>
      </c>
      <c r="F12" t="s">
        <v>37</v>
      </c>
      <c r="G12" s="11">
        <v>0</v>
      </c>
      <c r="H12" s="11">
        <v>0</v>
      </c>
      <c r="I12" s="11">
        <v>0</v>
      </c>
      <c r="J12" s="11">
        <v>0</v>
      </c>
      <c r="K12" s="12">
        <v>0</v>
      </c>
      <c r="L12" s="12">
        <v>0</v>
      </c>
      <c r="M12" s="12">
        <v>0</v>
      </c>
      <c r="N12" s="12">
        <v>0</v>
      </c>
      <c r="O12" s="233">
        <v>0</v>
      </c>
      <c r="P12" s="233">
        <v>0</v>
      </c>
      <c r="Q12" s="233">
        <v>0</v>
      </c>
      <c r="R12" s="233">
        <v>0</v>
      </c>
      <c r="S12" s="10">
        <v>3</v>
      </c>
      <c r="T12" s="10">
        <v>3</v>
      </c>
      <c r="U12" s="10">
        <v>3</v>
      </c>
      <c r="V12" s="10">
        <v>3</v>
      </c>
      <c r="W12" s="239">
        <v>3</v>
      </c>
      <c r="X12" s="239">
        <v>3</v>
      </c>
      <c r="Y12" s="239">
        <v>3</v>
      </c>
      <c r="Z12" s="239">
        <v>3</v>
      </c>
      <c r="AB12">
        <f t="shared" si="0"/>
        <v>0</v>
      </c>
      <c r="AC12">
        <f t="shared" si="1"/>
        <v>0</v>
      </c>
      <c r="AD12">
        <f t="shared" si="2"/>
        <v>0</v>
      </c>
      <c r="AE12">
        <f t="shared" si="3"/>
        <v>0</v>
      </c>
    </row>
    <row r="13" spans="1:95" x14ac:dyDescent="0.2">
      <c r="A13">
        <v>655</v>
      </c>
      <c r="B13" t="s">
        <v>497</v>
      </c>
      <c r="C13" t="s">
        <v>35</v>
      </c>
      <c r="D13">
        <v>4</v>
      </c>
      <c r="E13" t="s">
        <v>360</v>
      </c>
      <c r="F13" t="s">
        <v>37</v>
      </c>
      <c r="G13" s="11">
        <v>0</v>
      </c>
      <c r="H13" s="11">
        <v>0</v>
      </c>
      <c r="I13" s="11">
        <v>0</v>
      </c>
      <c r="J13" s="11">
        <v>0</v>
      </c>
      <c r="K13" s="12">
        <v>0</v>
      </c>
      <c r="L13" s="12">
        <v>0</v>
      </c>
      <c r="M13" s="12">
        <v>0</v>
      </c>
      <c r="N13" s="12">
        <v>0</v>
      </c>
      <c r="O13" s="233">
        <v>0</v>
      </c>
      <c r="P13" s="233">
        <v>0</v>
      </c>
      <c r="Q13" s="233">
        <v>0</v>
      </c>
      <c r="R13" s="233">
        <v>0</v>
      </c>
      <c r="S13" s="10">
        <v>0.5</v>
      </c>
      <c r="T13" s="10">
        <v>0.5</v>
      </c>
      <c r="U13" s="10">
        <v>0.5</v>
      </c>
      <c r="V13" s="10">
        <v>0.5</v>
      </c>
      <c r="W13" s="239">
        <v>2</v>
      </c>
      <c r="X13" s="239">
        <v>2</v>
      </c>
      <c r="Y13" s="239">
        <v>2</v>
      </c>
      <c r="Z13" s="239">
        <v>2</v>
      </c>
      <c r="AB13">
        <f t="shared" si="0"/>
        <v>1.5</v>
      </c>
      <c r="AC13">
        <f t="shared" si="1"/>
        <v>1.5</v>
      </c>
      <c r="AD13">
        <f t="shared" si="2"/>
        <v>1.5</v>
      </c>
      <c r="AE13">
        <f t="shared" si="3"/>
        <v>1.5</v>
      </c>
    </row>
    <row r="14" spans="1:95" x14ac:dyDescent="0.2">
      <c r="A14">
        <v>551</v>
      </c>
      <c r="B14" t="s">
        <v>601</v>
      </c>
      <c r="C14" t="s">
        <v>35</v>
      </c>
      <c r="D14">
        <v>4</v>
      </c>
      <c r="E14" t="s">
        <v>19</v>
      </c>
      <c r="F14" t="s">
        <v>261</v>
      </c>
      <c r="G14" s="11">
        <v>1</v>
      </c>
      <c r="H14" s="11">
        <v>1</v>
      </c>
      <c r="I14" s="11">
        <v>1</v>
      </c>
      <c r="J14" s="11">
        <v>1</v>
      </c>
      <c r="K14" s="12">
        <v>1</v>
      </c>
      <c r="L14" s="12">
        <v>1</v>
      </c>
      <c r="M14" s="12">
        <v>1</v>
      </c>
      <c r="N14" s="12">
        <v>1</v>
      </c>
      <c r="O14" s="233">
        <v>1</v>
      </c>
      <c r="P14" s="233">
        <v>1</v>
      </c>
      <c r="Q14" s="233">
        <v>1</v>
      </c>
      <c r="R14" s="233">
        <v>1</v>
      </c>
      <c r="S14" s="10">
        <v>0</v>
      </c>
      <c r="T14" s="10">
        <v>0</v>
      </c>
      <c r="U14" s="10">
        <v>0</v>
      </c>
      <c r="V14" s="10">
        <v>0</v>
      </c>
      <c r="W14" s="239">
        <v>0</v>
      </c>
      <c r="X14" s="239">
        <v>0</v>
      </c>
      <c r="Y14" s="239">
        <v>0</v>
      </c>
      <c r="Z14" s="239">
        <v>0</v>
      </c>
      <c r="AA14" s="1" t="s">
        <v>559</v>
      </c>
      <c r="AB14">
        <f t="shared" si="0"/>
        <v>0</v>
      </c>
      <c r="AC14">
        <f t="shared" si="1"/>
        <v>0</v>
      </c>
      <c r="AD14">
        <f t="shared" si="2"/>
        <v>0</v>
      </c>
      <c r="AE14">
        <f t="shared" si="3"/>
        <v>0</v>
      </c>
    </row>
    <row r="15" spans="1:95" x14ac:dyDescent="0.2">
      <c r="A15">
        <v>577</v>
      </c>
      <c r="B15" t="s">
        <v>602</v>
      </c>
      <c r="C15" t="s">
        <v>405</v>
      </c>
      <c r="D15">
        <v>4</v>
      </c>
      <c r="E15" t="s">
        <v>19</v>
      </c>
      <c r="F15" t="s">
        <v>48</v>
      </c>
      <c r="G15" s="11">
        <v>0</v>
      </c>
      <c r="H15" s="11">
        <v>0</v>
      </c>
      <c r="I15" s="11">
        <v>0</v>
      </c>
      <c r="J15" s="11">
        <v>0</v>
      </c>
      <c r="K15" s="12">
        <v>0.25</v>
      </c>
      <c r="L15" s="12">
        <v>0.25</v>
      </c>
      <c r="M15" s="12">
        <v>0.25</v>
      </c>
      <c r="N15" s="12">
        <v>0.25</v>
      </c>
      <c r="O15" s="233">
        <v>0</v>
      </c>
      <c r="P15" s="233">
        <v>0</v>
      </c>
      <c r="Q15" s="233">
        <v>0</v>
      </c>
      <c r="R15" s="233">
        <v>0</v>
      </c>
      <c r="S15" s="10">
        <v>0</v>
      </c>
      <c r="T15" s="10">
        <v>0</v>
      </c>
      <c r="U15" s="10">
        <v>0</v>
      </c>
      <c r="V15" s="10">
        <v>0</v>
      </c>
      <c r="W15" s="239">
        <v>0.5</v>
      </c>
      <c r="X15" s="239">
        <v>0.5</v>
      </c>
      <c r="Y15" s="239">
        <v>0.5</v>
      </c>
      <c r="Z15" s="239">
        <v>0.5</v>
      </c>
      <c r="AA15" s="1"/>
      <c r="AB15">
        <f t="shared" si="0"/>
        <v>0.5</v>
      </c>
      <c r="AC15">
        <f t="shared" si="1"/>
        <v>0.5</v>
      </c>
      <c r="AD15">
        <f t="shared" si="2"/>
        <v>0.5</v>
      </c>
      <c r="AE15">
        <f t="shared" si="3"/>
        <v>0.5</v>
      </c>
    </row>
    <row r="16" spans="1:95" x14ac:dyDescent="0.2">
      <c r="A16">
        <v>644</v>
      </c>
      <c r="B16" t="s">
        <v>486</v>
      </c>
      <c r="C16" t="s">
        <v>30</v>
      </c>
      <c r="D16">
        <v>4</v>
      </c>
      <c r="E16" t="s">
        <v>19</v>
      </c>
      <c r="F16" t="s">
        <v>21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2">
        <v>0</v>
      </c>
      <c r="M16" s="12">
        <v>0</v>
      </c>
      <c r="N16" s="12">
        <v>0</v>
      </c>
      <c r="O16" s="233">
        <v>0</v>
      </c>
      <c r="P16" s="233">
        <v>0</v>
      </c>
      <c r="Q16" s="233">
        <v>0</v>
      </c>
      <c r="R16" s="233">
        <v>0</v>
      </c>
      <c r="S16" s="10">
        <v>0.2</v>
      </c>
      <c r="T16" s="10">
        <v>0.2</v>
      </c>
      <c r="U16" s="10">
        <v>0.2</v>
      </c>
      <c r="V16" s="10">
        <v>0.2</v>
      </c>
      <c r="W16" s="239">
        <v>0.5</v>
      </c>
      <c r="X16" s="239">
        <v>0.5</v>
      </c>
      <c r="Y16" s="239">
        <v>0.5</v>
      </c>
      <c r="Z16" s="239">
        <v>0.5</v>
      </c>
      <c r="AB16">
        <f t="shared" si="0"/>
        <v>0.3</v>
      </c>
      <c r="AC16">
        <f t="shared" si="1"/>
        <v>0.3</v>
      </c>
      <c r="AD16">
        <f t="shared" si="2"/>
        <v>0.3</v>
      </c>
      <c r="AE16">
        <f t="shared" si="3"/>
        <v>0.3</v>
      </c>
    </row>
    <row r="17" spans="1:31" x14ac:dyDescent="0.2">
      <c r="A17">
        <v>647</v>
      </c>
      <c r="B17" t="s">
        <v>489</v>
      </c>
      <c r="C17" t="s">
        <v>30</v>
      </c>
      <c r="D17">
        <v>4</v>
      </c>
      <c r="E17" t="s">
        <v>19</v>
      </c>
      <c r="F17" t="s">
        <v>21</v>
      </c>
      <c r="G17" s="11">
        <v>0</v>
      </c>
      <c r="H17" s="11">
        <v>0</v>
      </c>
      <c r="I17" s="11">
        <v>0</v>
      </c>
      <c r="J17" s="11">
        <v>0</v>
      </c>
      <c r="K17" s="12">
        <v>0</v>
      </c>
      <c r="L17" s="12">
        <v>0</v>
      </c>
      <c r="M17" s="12">
        <v>0</v>
      </c>
      <c r="N17" s="12">
        <v>0</v>
      </c>
      <c r="O17" s="233">
        <v>0</v>
      </c>
      <c r="P17" s="233">
        <v>0</v>
      </c>
      <c r="Q17" s="233">
        <v>0</v>
      </c>
      <c r="R17" s="233">
        <v>0</v>
      </c>
      <c r="S17" s="10">
        <v>0.2</v>
      </c>
      <c r="T17" s="10">
        <v>0.2</v>
      </c>
      <c r="U17" s="10">
        <v>0.2</v>
      </c>
      <c r="V17" s="10">
        <v>0.2</v>
      </c>
      <c r="W17" s="239">
        <v>0.2</v>
      </c>
      <c r="X17" s="239">
        <v>0.2</v>
      </c>
      <c r="Y17" s="239">
        <v>0.2</v>
      </c>
      <c r="Z17" s="239">
        <v>0.2</v>
      </c>
      <c r="AB17">
        <f t="shared" si="0"/>
        <v>0</v>
      </c>
      <c r="AC17">
        <f t="shared" si="1"/>
        <v>0</v>
      </c>
      <c r="AD17">
        <f t="shared" si="2"/>
        <v>0</v>
      </c>
      <c r="AE17">
        <f t="shared" si="3"/>
        <v>0</v>
      </c>
    </row>
    <row r="18" spans="1:31" x14ac:dyDescent="0.2">
      <c r="A18">
        <v>648</v>
      </c>
      <c r="B18" t="s">
        <v>490</v>
      </c>
      <c r="C18" t="s">
        <v>30</v>
      </c>
      <c r="D18">
        <v>4</v>
      </c>
      <c r="E18" t="s">
        <v>142</v>
      </c>
      <c r="F18" t="s">
        <v>21</v>
      </c>
      <c r="G18" s="11">
        <v>0</v>
      </c>
      <c r="H18" s="11">
        <v>0</v>
      </c>
      <c r="I18" s="11">
        <v>0</v>
      </c>
      <c r="J18" s="11">
        <v>0</v>
      </c>
      <c r="K18" s="12">
        <v>0</v>
      </c>
      <c r="L18" s="12">
        <v>0</v>
      </c>
      <c r="M18" s="12">
        <v>0</v>
      </c>
      <c r="N18" s="12">
        <v>0</v>
      </c>
      <c r="O18" s="233">
        <v>0</v>
      </c>
      <c r="P18" s="233">
        <v>0</v>
      </c>
      <c r="Q18" s="233">
        <v>0</v>
      </c>
      <c r="R18" s="233">
        <v>0</v>
      </c>
      <c r="S18" s="10">
        <v>0.2</v>
      </c>
      <c r="T18" s="10">
        <v>0.2</v>
      </c>
      <c r="U18" s="10">
        <v>0.2</v>
      </c>
      <c r="V18" s="10">
        <v>0.2</v>
      </c>
      <c r="W18" s="239">
        <v>0.2</v>
      </c>
      <c r="X18" s="239">
        <v>0.2</v>
      </c>
      <c r="Y18" s="239">
        <v>0.2</v>
      </c>
      <c r="Z18" s="239">
        <v>0.2</v>
      </c>
      <c r="AB18">
        <f t="shared" si="0"/>
        <v>0</v>
      </c>
      <c r="AC18">
        <f t="shared" si="1"/>
        <v>0</v>
      </c>
      <c r="AD18">
        <f t="shared" si="2"/>
        <v>0</v>
      </c>
      <c r="AE18">
        <f t="shared" si="3"/>
        <v>0</v>
      </c>
    </row>
    <row r="19" spans="1:31" x14ac:dyDescent="0.2">
      <c r="A19">
        <v>649</v>
      </c>
      <c r="B19" t="s">
        <v>491</v>
      </c>
      <c r="C19" t="s">
        <v>30</v>
      </c>
      <c r="D19">
        <v>4</v>
      </c>
      <c r="E19" t="s">
        <v>146</v>
      </c>
      <c r="F19" t="s">
        <v>21</v>
      </c>
      <c r="G19" s="11">
        <v>0</v>
      </c>
      <c r="H19" s="11">
        <v>0</v>
      </c>
      <c r="I19" s="11">
        <v>0</v>
      </c>
      <c r="J19" s="11">
        <v>0</v>
      </c>
      <c r="K19" s="12">
        <v>0</v>
      </c>
      <c r="L19" s="12">
        <v>0</v>
      </c>
      <c r="M19" s="12">
        <v>0</v>
      </c>
      <c r="N19" s="12">
        <v>0</v>
      </c>
      <c r="O19" s="233">
        <v>0</v>
      </c>
      <c r="P19" s="233">
        <v>0</v>
      </c>
      <c r="Q19" s="233">
        <v>0</v>
      </c>
      <c r="R19" s="233">
        <v>0</v>
      </c>
      <c r="S19" s="10">
        <v>0.2</v>
      </c>
      <c r="T19" s="10">
        <v>0.2</v>
      </c>
      <c r="U19" s="10">
        <v>0.2</v>
      </c>
      <c r="V19" s="10">
        <v>0.2</v>
      </c>
      <c r="W19" s="239">
        <v>0.5</v>
      </c>
      <c r="X19" s="239">
        <v>0.5</v>
      </c>
      <c r="Y19" s="239">
        <v>0.5</v>
      </c>
      <c r="Z19" s="239">
        <v>0.5</v>
      </c>
      <c r="AB19">
        <f t="shared" si="0"/>
        <v>0.3</v>
      </c>
      <c r="AC19">
        <f t="shared" si="1"/>
        <v>0.3</v>
      </c>
      <c r="AD19">
        <f t="shared" si="2"/>
        <v>0.3</v>
      </c>
      <c r="AE19">
        <f t="shared" si="3"/>
        <v>0.3</v>
      </c>
    </row>
    <row r="20" spans="1:31" x14ac:dyDescent="0.2">
      <c r="A20">
        <v>650</v>
      </c>
      <c r="B20" t="s">
        <v>492</v>
      </c>
      <c r="C20" t="s">
        <v>30</v>
      </c>
      <c r="D20">
        <v>4</v>
      </c>
      <c r="E20" t="s">
        <v>19</v>
      </c>
      <c r="F20" t="s">
        <v>37</v>
      </c>
      <c r="G20" s="11">
        <v>0</v>
      </c>
      <c r="H20" s="11">
        <v>0</v>
      </c>
      <c r="I20" s="11">
        <v>0</v>
      </c>
      <c r="J20" s="11">
        <v>0</v>
      </c>
      <c r="K20" s="12">
        <v>0</v>
      </c>
      <c r="L20" s="12">
        <v>0</v>
      </c>
      <c r="M20" s="12">
        <v>0</v>
      </c>
      <c r="N20" s="12">
        <v>0</v>
      </c>
      <c r="O20" s="233">
        <v>0</v>
      </c>
      <c r="P20" s="233">
        <v>0</v>
      </c>
      <c r="Q20" s="233">
        <v>0</v>
      </c>
      <c r="R20" s="233">
        <v>0</v>
      </c>
      <c r="S20" s="10">
        <v>0.2</v>
      </c>
      <c r="T20" s="10">
        <v>0.2</v>
      </c>
      <c r="U20" s="10">
        <v>0.2</v>
      </c>
      <c r="V20" s="10">
        <v>0.2</v>
      </c>
      <c r="W20" s="239">
        <v>0.4</v>
      </c>
      <c r="X20" s="239">
        <v>0.4</v>
      </c>
      <c r="Y20" s="239">
        <v>0.4</v>
      </c>
      <c r="Z20" s="239">
        <v>0.2</v>
      </c>
      <c r="AB20">
        <f t="shared" si="0"/>
        <v>0.2</v>
      </c>
      <c r="AC20">
        <f t="shared" si="1"/>
        <v>0.2</v>
      </c>
      <c r="AD20">
        <f t="shared" si="2"/>
        <v>0.2</v>
      </c>
      <c r="AE20">
        <f t="shared" si="3"/>
        <v>0</v>
      </c>
    </row>
    <row r="21" spans="1:31" x14ac:dyDescent="0.2">
      <c r="A21">
        <v>651</v>
      </c>
      <c r="B21" t="s">
        <v>493</v>
      </c>
      <c r="C21" t="s">
        <v>80</v>
      </c>
      <c r="D21">
        <v>4</v>
      </c>
      <c r="E21" t="s">
        <v>19</v>
      </c>
      <c r="F21" t="s">
        <v>21</v>
      </c>
      <c r="G21" s="11">
        <v>0</v>
      </c>
      <c r="H21" s="11">
        <v>0</v>
      </c>
      <c r="I21" s="11">
        <v>0</v>
      </c>
      <c r="J21" s="11">
        <v>0</v>
      </c>
      <c r="K21" s="12">
        <v>0</v>
      </c>
      <c r="L21" s="12">
        <v>0</v>
      </c>
      <c r="M21" s="12">
        <v>0</v>
      </c>
      <c r="N21" s="12">
        <v>0</v>
      </c>
      <c r="O21" s="233">
        <v>0</v>
      </c>
      <c r="P21" s="233">
        <v>0</v>
      </c>
      <c r="Q21" s="233">
        <v>0</v>
      </c>
      <c r="R21" s="233">
        <v>0</v>
      </c>
      <c r="S21" s="10">
        <v>2</v>
      </c>
      <c r="T21" s="10">
        <v>2</v>
      </c>
      <c r="U21" s="10">
        <v>2</v>
      </c>
      <c r="V21" s="10">
        <v>2</v>
      </c>
      <c r="W21" s="239">
        <v>2</v>
      </c>
      <c r="X21" s="239">
        <v>2</v>
      </c>
      <c r="Y21" s="239">
        <v>2</v>
      </c>
      <c r="Z21" s="239">
        <v>2</v>
      </c>
      <c r="AB21">
        <f t="shared" si="0"/>
        <v>0</v>
      </c>
      <c r="AC21">
        <f t="shared" si="1"/>
        <v>0</v>
      </c>
      <c r="AD21">
        <f t="shared" si="2"/>
        <v>0</v>
      </c>
      <c r="AE21">
        <f t="shared" si="3"/>
        <v>0</v>
      </c>
    </row>
    <row r="22" spans="1:31" x14ac:dyDescent="0.2">
      <c r="A22">
        <v>652</v>
      </c>
      <c r="B22" t="s">
        <v>494</v>
      </c>
      <c r="C22" t="s">
        <v>35</v>
      </c>
      <c r="D22">
        <v>4</v>
      </c>
      <c r="E22" t="s">
        <v>19</v>
      </c>
      <c r="F22" t="s">
        <v>37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2">
        <v>0</v>
      </c>
      <c r="M22" s="12">
        <v>0</v>
      </c>
      <c r="N22" s="12">
        <v>0</v>
      </c>
      <c r="O22" s="233">
        <v>0</v>
      </c>
      <c r="P22" s="233">
        <v>0</v>
      </c>
      <c r="Q22" s="233">
        <v>0</v>
      </c>
      <c r="R22" s="233">
        <v>0</v>
      </c>
      <c r="S22" s="10">
        <v>3</v>
      </c>
      <c r="T22" s="10">
        <v>3</v>
      </c>
      <c r="U22" s="10">
        <v>3</v>
      </c>
      <c r="V22" s="10">
        <v>3</v>
      </c>
      <c r="W22" s="239">
        <v>2</v>
      </c>
      <c r="X22" s="239">
        <v>2</v>
      </c>
      <c r="Y22" s="239">
        <v>2</v>
      </c>
      <c r="Z22" s="239">
        <v>1</v>
      </c>
      <c r="AB22">
        <f t="shared" si="0"/>
        <v>-1</v>
      </c>
      <c r="AC22">
        <f t="shared" si="1"/>
        <v>-1</v>
      </c>
      <c r="AD22">
        <f t="shared" si="2"/>
        <v>-1</v>
      </c>
      <c r="AE22">
        <f t="shared" si="3"/>
        <v>-2</v>
      </c>
    </row>
    <row r="23" spans="1:31" x14ac:dyDescent="0.2">
      <c r="F23" s="13" t="s">
        <v>27</v>
      </c>
      <c r="G23" s="15">
        <f t="shared" ref="G23:R23" si="4">SUM(G4:G22)</f>
        <v>1</v>
      </c>
      <c r="H23" s="15">
        <f t="shared" si="4"/>
        <v>1</v>
      </c>
      <c r="I23" s="15">
        <f t="shared" si="4"/>
        <v>1</v>
      </c>
      <c r="J23" s="15">
        <f t="shared" si="4"/>
        <v>1</v>
      </c>
      <c r="K23" s="16">
        <f t="shared" si="4"/>
        <v>2.75</v>
      </c>
      <c r="L23" s="16">
        <f t="shared" si="4"/>
        <v>2.75</v>
      </c>
      <c r="M23" s="16">
        <f t="shared" si="4"/>
        <v>2.75</v>
      </c>
      <c r="N23" s="16">
        <f t="shared" si="4"/>
        <v>2.75</v>
      </c>
      <c r="O23" s="234">
        <f t="shared" si="4"/>
        <v>1.5</v>
      </c>
      <c r="P23" s="234">
        <f t="shared" si="4"/>
        <v>1.5</v>
      </c>
      <c r="Q23" s="234">
        <f t="shared" si="4"/>
        <v>1.5</v>
      </c>
      <c r="R23" s="234">
        <f t="shared" si="4"/>
        <v>1.5</v>
      </c>
      <c r="S23" s="14">
        <f t="shared" ref="S23:Z23" si="5">SUM(S4:S22)</f>
        <v>10.900000000000002</v>
      </c>
      <c r="T23" s="14">
        <f t="shared" si="5"/>
        <v>10.900000000000002</v>
      </c>
      <c r="U23" s="14">
        <f t="shared" si="5"/>
        <v>10.900000000000002</v>
      </c>
      <c r="V23" s="14">
        <f t="shared" si="5"/>
        <v>10.900000000000002</v>
      </c>
      <c r="W23" s="240">
        <f t="shared" si="5"/>
        <v>13.299999999999999</v>
      </c>
      <c r="X23" s="240">
        <f t="shared" si="5"/>
        <v>13.299999999999999</v>
      </c>
      <c r="Y23" s="240">
        <f t="shared" si="5"/>
        <v>13.299999999999999</v>
      </c>
      <c r="Z23" s="240">
        <f t="shared" si="5"/>
        <v>12.099999999999998</v>
      </c>
    </row>
    <row r="24" spans="1:31" x14ac:dyDescent="0.2">
      <c r="F24" s="13" t="s">
        <v>28</v>
      </c>
      <c r="G24" s="338">
        <f>SUM(G23,H23,I23,J23)/4</f>
        <v>1</v>
      </c>
      <c r="H24" s="339"/>
      <c r="I24" s="339"/>
      <c r="J24" s="339"/>
      <c r="K24" s="329">
        <f>SUM(K23,L23,M23,N23)/4</f>
        <v>2.75</v>
      </c>
      <c r="L24" s="330"/>
      <c r="M24" s="330"/>
      <c r="N24" s="330"/>
      <c r="O24" s="340">
        <f>SUM(O23,P23,Q23,R23)/4</f>
        <v>1.5</v>
      </c>
      <c r="P24" s="341"/>
      <c r="Q24" s="341"/>
      <c r="R24" s="341"/>
      <c r="S24" s="331">
        <f>SUM(S23,T23,U23,V23)/4</f>
        <v>10.900000000000002</v>
      </c>
      <c r="T24" s="332"/>
      <c r="U24" s="332"/>
      <c r="V24" s="332"/>
      <c r="W24" s="323">
        <f>SUM(W23,X23,Y23,Z23)/4</f>
        <v>13</v>
      </c>
      <c r="X24" s="324"/>
      <c r="Y24" s="324"/>
      <c r="Z24" s="324"/>
    </row>
  </sheetData>
  <mergeCells count="16">
    <mergeCell ref="K1:N1"/>
    <mergeCell ref="O1:R1"/>
    <mergeCell ref="S1:V1"/>
    <mergeCell ref="W1:Z1"/>
    <mergeCell ref="G24:J24"/>
    <mergeCell ref="K24:N24"/>
    <mergeCell ref="O24:R24"/>
    <mergeCell ref="S24:V24"/>
    <mergeCell ref="W24:Z24"/>
    <mergeCell ref="G1:J1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445F-2166-924D-9452-A85FE5939945}">
  <dimension ref="A1:CM31"/>
  <sheetViews>
    <sheetView topLeftCell="E7" zoomScale="140" zoomScaleNormal="140" workbookViewId="0">
      <selection activeCell="B28" sqref="B28"/>
    </sheetView>
  </sheetViews>
  <sheetFormatPr baseColWidth="10" defaultColWidth="8.83203125" defaultRowHeight="16" x14ac:dyDescent="0.2"/>
  <cols>
    <col min="2" max="2" width="50" customWidth="1"/>
    <col min="3" max="3" width="27.33203125" customWidth="1"/>
    <col min="4" max="4" width="5" customWidth="1"/>
    <col min="5" max="6" width="20" customWidth="1"/>
    <col min="7" max="14" width="7" customWidth="1"/>
    <col min="15" max="15" width="13.83203125" customWidth="1"/>
    <col min="16" max="16" width="20.5" customWidth="1"/>
  </cols>
  <sheetData>
    <row r="1" spans="1:91" ht="32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25">
        <v>2023</v>
      </c>
      <c r="H1" s="326"/>
      <c r="I1" s="326"/>
      <c r="J1" s="326"/>
      <c r="K1" s="327" t="s">
        <v>536</v>
      </c>
      <c r="L1" s="328"/>
      <c r="M1" s="328"/>
      <c r="N1" s="328"/>
      <c r="O1" s="231" t="s">
        <v>547</v>
      </c>
      <c r="P1" s="2" t="s">
        <v>537</v>
      </c>
      <c r="Q1" s="321" t="s">
        <v>620</v>
      </c>
      <c r="R1" s="322"/>
      <c r="S1" s="322"/>
      <c r="T1" s="32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</row>
    <row r="2" spans="1:91" x14ac:dyDescent="0.2">
      <c r="A2" s="334"/>
      <c r="B2" s="334"/>
      <c r="C2" s="334"/>
      <c r="D2" s="334"/>
      <c r="E2" s="334"/>
      <c r="F2" s="334"/>
      <c r="G2" s="6" t="s">
        <v>6</v>
      </c>
      <c r="H2" s="6" t="s">
        <v>7</v>
      </c>
      <c r="I2" s="6" t="s">
        <v>8</v>
      </c>
      <c r="J2" s="6" t="s">
        <v>9</v>
      </c>
      <c r="K2" s="4" t="s">
        <v>6</v>
      </c>
      <c r="L2" s="4" t="s">
        <v>7</v>
      </c>
      <c r="M2" s="4" t="s">
        <v>8</v>
      </c>
      <c r="N2" s="4" t="s">
        <v>9</v>
      </c>
      <c r="O2" s="3"/>
      <c r="P2" s="3"/>
      <c r="Q2" s="285" t="s">
        <v>6</v>
      </c>
      <c r="R2" s="285" t="s">
        <v>7</v>
      </c>
      <c r="S2" s="285" t="s">
        <v>8</v>
      </c>
      <c r="T2" s="285" t="s">
        <v>9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</row>
    <row r="3" spans="1:91" x14ac:dyDescent="0.2">
      <c r="A3" s="334"/>
      <c r="B3" s="334"/>
      <c r="C3" s="334"/>
      <c r="D3" s="334"/>
      <c r="E3" s="3" t="s">
        <v>10</v>
      </c>
      <c r="F3" s="3" t="s">
        <v>11</v>
      </c>
      <c r="G3" s="9" t="s">
        <v>12</v>
      </c>
      <c r="H3" s="9" t="s">
        <v>12</v>
      </c>
      <c r="I3" s="9" t="s">
        <v>12</v>
      </c>
      <c r="J3" s="9" t="s">
        <v>12</v>
      </c>
      <c r="K3" s="7" t="s">
        <v>12</v>
      </c>
      <c r="L3" s="7" t="s">
        <v>12</v>
      </c>
      <c r="M3" s="7" t="s">
        <v>12</v>
      </c>
      <c r="N3" s="7" t="s">
        <v>12</v>
      </c>
      <c r="O3" s="2"/>
      <c r="P3" s="2"/>
      <c r="Q3" s="286" t="s">
        <v>12</v>
      </c>
      <c r="R3" s="286" t="s">
        <v>12</v>
      </c>
      <c r="S3" s="286" t="s">
        <v>12</v>
      </c>
      <c r="T3" s="286" t="s">
        <v>12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</row>
    <row r="4" spans="1:91" x14ac:dyDescent="0.2">
      <c r="B4" t="s">
        <v>508</v>
      </c>
      <c r="C4" t="s">
        <v>30</v>
      </c>
      <c r="D4">
        <v>3</v>
      </c>
      <c r="E4" t="s">
        <v>19</v>
      </c>
      <c r="F4" t="s">
        <v>16</v>
      </c>
      <c r="G4" s="12">
        <v>0.5</v>
      </c>
      <c r="H4" s="12">
        <v>0.5</v>
      </c>
      <c r="I4" s="12">
        <v>0.5</v>
      </c>
      <c r="J4" s="12">
        <v>0.5</v>
      </c>
      <c r="K4" s="10">
        <v>0.5</v>
      </c>
      <c r="L4" s="10">
        <v>0.5</v>
      </c>
      <c r="M4" s="36">
        <v>0.5</v>
      </c>
      <c r="N4" s="10">
        <v>0.5</v>
      </c>
      <c r="Q4" s="287">
        <v>0.5</v>
      </c>
      <c r="R4" s="287">
        <v>0.5</v>
      </c>
      <c r="S4" s="288">
        <v>0.5</v>
      </c>
      <c r="T4" s="287">
        <v>0.5</v>
      </c>
    </row>
    <row r="5" spans="1:91" x14ac:dyDescent="0.2">
      <c r="B5" t="s">
        <v>33</v>
      </c>
      <c r="C5" t="s">
        <v>30</v>
      </c>
      <c r="D5">
        <v>3</v>
      </c>
      <c r="E5" t="s">
        <v>19</v>
      </c>
      <c r="F5" t="s">
        <v>16</v>
      </c>
      <c r="G5" s="12">
        <v>0.1</v>
      </c>
      <c r="H5" s="12">
        <v>0.1</v>
      </c>
      <c r="I5" s="12">
        <v>0.1</v>
      </c>
      <c r="J5" s="12">
        <v>0.1</v>
      </c>
      <c r="K5" s="10">
        <v>0.1</v>
      </c>
      <c r="L5" s="10">
        <v>0.1</v>
      </c>
      <c r="M5" s="10">
        <v>0.1</v>
      </c>
      <c r="N5" s="10">
        <v>0.1</v>
      </c>
      <c r="Q5" s="287">
        <v>0.1</v>
      </c>
      <c r="R5" s="287">
        <v>0.1</v>
      </c>
      <c r="S5" s="288">
        <v>0.1</v>
      </c>
      <c r="T5" s="287">
        <v>0.1</v>
      </c>
    </row>
    <row r="6" spans="1:91" x14ac:dyDescent="0.2">
      <c r="B6" t="s">
        <v>177</v>
      </c>
      <c r="C6" t="s">
        <v>30</v>
      </c>
      <c r="D6">
        <v>3</v>
      </c>
      <c r="E6" t="s">
        <v>19</v>
      </c>
      <c r="F6" t="s">
        <v>16</v>
      </c>
      <c r="G6" s="12">
        <v>0.2</v>
      </c>
      <c r="H6" s="12">
        <v>0.2</v>
      </c>
      <c r="I6" s="12">
        <v>0.2</v>
      </c>
      <c r="J6" s="12">
        <v>0.2</v>
      </c>
      <c r="K6" s="10">
        <v>0.2</v>
      </c>
      <c r="L6" s="10">
        <v>0.2</v>
      </c>
      <c r="M6" s="10">
        <v>0.2</v>
      </c>
      <c r="N6" s="10">
        <v>0.2</v>
      </c>
      <c r="Q6" s="287">
        <v>0.2</v>
      </c>
      <c r="R6" s="287">
        <v>0.2</v>
      </c>
      <c r="S6" s="288">
        <v>0.2</v>
      </c>
      <c r="T6" s="287">
        <v>0.2</v>
      </c>
    </row>
    <row r="7" spans="1:91" x14ac:dyDescent="0.2">
      <c r="B7" t="s">
        <v>158</v>
      </c>
      <c r="C7" t="s">
        <v>30</v>
      </c>
      <c r="D7">
        <v>3</v>
      </c>
      <c r="E7" t="s">
        <v>534</v>
      </c>
      <c r="F7" t="s">
        <v>21</v>
      </c>
      <c r="G7" s="12">
        <v>0.2</v>
      </c>
      <c r="H7" s="12">
        <v>0.2</v>
      </c>
      <c r="I7" s="12">
        <v>0.2</v>
      </c>
      <c r="J7" s="12">
        <v>0.2</v>
      </c>
      <c r="K7" s="10">
        <v>0.2</v>
      </c>
      <c r="L7" s="10">
        <v>0.2</v>
      </c>
      <c r="M7" s="10">
        <v>0.2</v>
      </c>
      <c r="N7" s="10">
        <v>0.2</v>
      </c>
      <c r="Q7" s="287">
        <v>0.2</v>
      </c>
      <c r="R7" s="287">
        <v>0.2</v>
      </c>
      <c r="S7" s="288">
        <v>0.2</v>
      </c>
      <c r="T7" s="287">
        <v>0.2</v>
      </c>
    </row>
    <row r="8" spans="1:91" x14ac:dyDescent="0.2">
      <c r="B8" t="s">
        <v>87</v>
      </c>
      <c r="C8" t="s">
        <v>88</v>
      </c>
      <c r="D8">
        <v>3</v>
      </c>
      <c r="E8" t="s">
        <v>19</v>
      </c>
      <c r="F8" t="s">
        <v>37</v>
      </c>
      <c r="G8" s="12">
        <v>1</v>
      </c>
      <c r="H8" s="12">
        <v>1</v>
      </c>
      <c r="I8" s="12">
        <v>1</v>
      </c>
      <c r="J8" s="12">
        <v>1</v>
      </c>
      <c r="K8" s="10">
        <v>1</v>
      </c>
      <c r="L8" s="10">
        <v>1</v>
      </c>
      <c r="M8" s="10">
        <v>1</v>
      </c>
      <c r="N8" s="10">
        <v>1</v>
      </c>
      <c r="Q8" s="287">
        <v>1</v>
      </c>
      <c r="R8" s="287">
        <v>1</v>
      </c>
      <c r="S8" s="288">
        <v>1</v>
      </c>
      <c r="T8" s="287">
        <v>1</v>
      </c>
    </row>
    <row r="9" spans="1:91" x14ac:dyDescent="0.2">
      <c r="B9" t="s">
        <v>141</v>
      </c>
      <c r="C9" t="s">
        <v>88</v>
      </c>
      <c r="D9">
        <v>3</v>
      </c>
      <c r="E9" t="s">
        <v>142</v>
      </c>
      <c r="F9" t="s">
        <v>21</v>
      </c>
      <c r="G9" s="12">
        <v>0.5</v>
      </c>
      <c r="H9" s="12">
        <v>0.5</v>
      </c>
      <c r="I9" s="12">
        <v>0.5</v>
      </c>
      <c r="J9" s="12">
        <v>0.5</v>
      </c>
      <c r="K9" s="10">
        <v>0.5</v>
      </c>
      <c r="L9" s="10">
        <v>0.5</v>
      </c>
      <c r="M9" s="10">
        <v>0.5</v>
      </c>
      <c r="N9" s="10">
        <v>0.5</v>
      </c>
      <c r="Q9" s="287">
        <v>0.5</v>
      </c>
      <c r="R9" s="287">
        <v>0.5</v>
      </c>
      <c r="S9" s="288">
        <v>0.5</v>
      </c>
      <c r="T9" s="287">
        <v>0.5</v>
      </c>
    </row>
    <row r="10" spans="1:91" x14ac:dyDescent="0.2">
      <c r="B10" t="s">
        <v>43</v>
      </c>
      <c r="C10" t="s">
        <v>88</v>
      </c>
      <c r="D10">
        <v>3</v>
      </c>
      <c r="E10" t="s">
        <v>19</v>
      </c>
      <c r="F10" t="s">
        <v>21</v>
      </c>
      <c r="G10" s="12">
        <v>1</v>
      </c>
      <c r="H10" s="12">
        <v>1</v>
      </c>
      <c r="I10" s="12">
        <v>1</v>
      </c>
      <c r="J10" s="12">
        <v>1</v>
      </c>
      <c r="K10" s="10">
        <v>0.75</v>
      </c>
      <c r="L10" s="10">
        <v>0.75</v>
      </c>
      <c r="M10" s="10">
        <v>0.5</v>
      </c>
      <c r="N10" s="10">
        <v>0.5</v>
      </c>
      <c r="O10">
        <f>1-(K10+L10+M10+N10)/4</f>
        <v>0.375</v>
      </c>
      <c r="Q10" s="287">
        <v>0.5</v>
      </c>
      <c r="R10" s="287">
        <v>0.5</v>
      </c>
      <c r="S10" s="288">
        <v>0.5</v>
      </c>
      <c r="T10" s="287">
        <v>0.5</v>
      </c>
    </row>
    <row r="11" spans="1:91" ht="17" customHeight="1" x14ac:dyDescent="0.2">
      <c r="B11" t="s">
        <v>514</v>
      </c>
      <c r="C11" t="s">
        <v>88</v>
      </c>
      <c r="D11">
        <v>3</v>
      </c>
      <c r="E11" t="s">
        <v>142</v>
      </c>
      <c r="F11" t="s">
        <v>21</v>
      </c>
      <c r="G11" s="12">
        <v>0.5</v>
      </c>
      <c r="H11" s="12">
        <v>0.5</v>
      </c>
      <c r="I11" s="12">
        <v>0.5</v>
      </c>
      <c r="J11" s="12">
        <v>0.5</v>
      </c>
      <c r="K11" s="10">
        <v>0.5</v>
      </c>
      <c r="L11" s="10">
        <v>0.5</v>
      </c>
      <c r="M11" s="10">
        <v>0.5</v>
      </c>
      <c r="N11" s="10">
        <v>0.5</v>
      </c>
      <c r="Q11" s="287">
        <v>0.5</v>
      </c>
      <c r="R11" s="287">
        <v>0.5</v>
      </c>
      <c r="S11" s="288">
        <v>0.5</v>
      </c>
      <c r="T11" s="287">
        <v>0.5</v>
      </c>
    </row>
    <row r="12" spans="1:91" x14ac:dyDescent="0.2">
      <c r="B12" t="s">
        <v>147</v>
      </c>
      <c r="C12" t="s">
        <v>88</v>
      </c>
      <c r="D12">
        <v>3</v>
      </c>
      <c r="E12" t="s">
        <v>19</v>
      </c>
      <c r="F12" t="s">
        <v>16</v>
      </c>
      <c r="G12" s="12">
        <v>0.5</v>
      </c>
      <c r="H12" s="12">
        <v>0.5</v>
      </c>
      <c r="I12" s="12">
        <v>0.5</v>
      </c>
      <c r="J12" s="12">
        <v>0.5</v>
      </c>
      <c r="K12" s="10">
        <v>0.5</v>
      </c>
      <c r="L12" s="10">
        <v>0.5</v>
      </c>
      <c r="M12" s="10">
        <v>0.5</v>
      </c>
      <c r="N12" s="10">
        <v>0.5</v>
      </c>
      <c r="Q12" s="287">
        <v>0.5</v>
      </c>
      <c r="R12" s="287">
        <v>0.5</v>
      </c>
      <c r="S12" s="288">
        <v>0.5</v>
      </c>
      <c r="T12" s="287">
        <v>0.5</v>
      </c>
    </row>
    <row r="13" spans="1:91" x14ac:dyDescent="0.2">
      <c r="B13" t="s">
        <v>515</v>
      </c>
      <c r="C13" t="s">
        <v>88</v>
      </c>
      <c r="D13">
        <v>3</v>
      </c>
      <c r="E13" t="s">
        <v>142</v>
      </c>
      <c r="F13" t="s">
        <v>37</v>
      </c>
      <c r="G13" s="12">
        <v>0</v>
      </c>
      <c r="H13" s="12">
        <v>0</v>
      </c>
      <c r="I13" s="12">
        <v>0</v>
      </c>
      <c r="J13" s="12">
        <v>0</v>
      </c>
      <c r="K13" s="10">
        <v>0.4</v>
      </c>
      <c r="L13" s="10">
        <v>0</v>
      </c>
      <c r="M13" s="10">
        <v>0</v>
      </c>
      <c r="N13" s="10">
        <v>0.4</v>
      </c>
      <c r="Q13" s="287">
        <v>0</v>
      </c>
      <c r="R13" s="287">
        <v>0</v>
      </c>
      <c r="S13" s="288">
        <v>0</v>
      </c>
      <c r="T13" s="287">
        <v>0</v>
      </c>
    </row>
    <row r="14" spans="1:91" x14ac:dyDescent="0.2">
      <c r="B14" t="s">
        <v>149</v>
      </c>
      <c r="C14" t="s">
        <v>80</v>
      </c>
      <c r="D14">
        <v>3</v>
      </c>
      <c r="E14" t="s">
        <v>19</v>
      </c>
      <c r="F14" t="s">
        <v>16</v>
      </c>
      <c r="G14" s="12">
        <v>0.5</v>
      </c>
      <c r="H14" s="12">
        <v>0.5</v>
      </c>
      <c r="I14" s="12">
        <v>0.5</v>
      </c>
      <c r="J14" s="12">
        <v>0.5</v>
      </c>
      <c r="K14" s="10">
        <v>0.5</v>
      </c>
      <c r="L14" s="10">
        <v>0.5</v>
      </c>
      <c r="M14" s="10">
        <v>0.5</v>
      </c>
      <c r="N14" s="10">
        <v>0.5</v>
      </c>
      <c r="Q14" s="287">
        <v>0.2</v>
      </c>
      <c r="R14" s="287">
        <v>0.2</v>
      </c>
      <c r="S14" s="288">
        <v>0.2</v>
      </c>
      <c r="T14" s="287">
        <v>0.2</v>
      </c>
    </row>
    <row r="15" spans="1:91" x14ac:dyDescent="0.2">
      <c r="B15" t="s">
        <v>159</v>
      </c>
      <c r="C15" t="s">
        <v>80</v>
      </c>
      <c r="D15">
        <v>3</v>
      </c>
      <c r="E15" t="s">
        <v>19</v>
      </c>
      <c r="F15" t="s">
        <v>16</v>
      </c>
      <c r="G15" s="12">
        <v>0.1</v>
      </c>
      <c r="H15" s="12">
        <v>0.1</v>
      </c>
      <c r="I15" s="12">
        <v>0.1</v>
      </c>
      <c r="J15" s="12">
        <v>0.1</v>
      </c>
      <c r="K15" s="10">
        <v>0.1</v>
      </c>
      <c r="L15" s="10">
        <v>0.1</v>
      </c>
      <c r="M15" s="10">
        <v>0.1</v>
      </c>
      <c r="N15" s="10">
        <v>0.1</v>
      </c>
      <c r="Q15" s="287">
        <v>0.1</v>
      </c>
      <c r="R15" s="287">
        <v>0.1</v>
      </c>
      <c r="S15" s="288">
        <v>0.1</v>
      </c>
      <c r="T15" s="287">
        <v>0.1</v>
      </c>
    </row>
    <row r="16" spans="1:91" x14ac:dyDescent="0.2">
      <c r="B16" t="s">
        <v>106</v>
      </c>
      <c r="C16" t="s">
        <v>80</v>
      </c>
      <c r="D16">
        <v>3</v>
      </c>
      <c r="E16" t="s">
        <v>19</v>
      </c>
      <c r="F16" t="s">
        <v>16</v>
      </c>
      <c r="G16" s="12">
        <v>0.5</v>
      </c>
      <c r="H16" s="12">
        <v>0.5</v>
      </c>
      <c r="I16" s="12">
        <v>0.5</v>
      </c>
      <c r="J16" s="12">
        <v>0.5</v>
      </c>
      <c r="K16" s="10">
        <v>0.5</v>
      </c>
      <c r="L16" s="10">
        <v>0.5</v>
      </c>
      <c r="M16" s="10">
        <v>0.5</v>
      </c>
      <c r="N16" s="10">
        <v>0.5</v>
      </c>
      <c r="Q16" s="287">
        <v>0.5</v>
      </c>
      <c r="R16" s="287">
        <v>0.5</v>
      </c>
      <c r="S16" s="288">
        <v>0.5</v>
      </c>
      <c r="T16" s="287">
        <v>0.5</v>
      </c>
    </row>
    <row r="17" spans="2:20" x14ac:dyDescent="0.2">
      <c r="B17" t="s">
        <v>517</v>
      </c>
      <c r="C17" t="s">
        <v>80</v>
      </c>
      <c r="D17">
        <v>3</v>
      </c>
      <c r="E17" t="s">
        <v>19</v>
      </c>
      <c r="F17" t="s">
        <v>16</v>
      </c>
      <c r="G17" s="12">
        <v>0.1</v>
      </c>
      <c r="H17" s="12">
        <v>0.1</v>
      </c>
      <c r="I17" s="12">
        <v>0.1</v>
      </c>
      <c r="J17" s="12">
        <v>0.1</v>
      </c>
      <c r="K17" s="10">
        <v>0.1</v>
      </c>
      <c r="L17" s="10">
        <v>0.1</v>
      </c>
      <c r="M17" s="10">
        <v>0.1</v>
      </c>
      <c r="N17" s="10">
        <v>0.1</v>
      </c>
      <c r="Q17" s="287">
        <v>0.1</v>
      </c>
      <c r="R17" s="287">
        <v>0.1</v>
      </c>
      <c r="S17" s="288">
        <v>0.1</v>
      </c>
      <c r="T17" s="287">
        <v>0.1</v>
      </c>
    </row>
    <row r="18" spans="2:20" x14ac:dyDescent="0.2">
      <c r="B18" t="s">
        <v>152</v>
      </c>
      <c r="C18" t="s">
        <v>80</v>
      </c>
      <c r="D18">
        <v>3</v>
      </c>
      <c r="E18" t="s">
        <v>19</v>
      </c>
      <c r="F18" t="s">
        <v>16</v>
      </c>
      <c r="G18" s="12">
        <v>0.1</v>
      </c>
      <c r="H18" s="12">
        <v>0.1</v>
      </c>
      <c r="I18" s="12">
        <v>0.1</v>
      </c>
      <c r="J18" s="12">
        <v>0.1</v>
      </c>
      <c r="K18" s="10">
        <v>0.1</v>
      </c>
      <c r="L18" s="10">
        <v>0.1</v>
      </c>
      <c r="M18" s="10">
        <v>0.1</v>
      </c>
      <c r="N18" s="10">
        <v>0.1</v>
      </c>
      <c r="Q18" s="287">
        <v>0</v>
      </c>
      <c r="R18" s="287">
        <v>0</v>
      </c>
      <c r="S18" s="288">
        <v>0</v>
      </c>
      <c r="T18" s="287">
        <v>0</v>
      </c>
    </row>
    <row r="19" spans="2:20" x14ac:dyDescent="0.2">
      <c r="B19" t="s">
        <v>153</v>
      </c>
      <c r="C19" t="s">
        <v>80</v>
      </c>
      <c r="D19">
        <v>3</v>
      </c>
      <c r="E19" t="s">
        <v>19</v>
      </c>
      <c r="F19" t="s">
        <v>16</v>
      </c>
      <c r="G19" s="12">
        <v>0.2</v>
      </c>
      <c r="H19" s="12">
        <v>0.2</v>
      </c>
      <c r="I19" s="12">
        <v>0.2</v>
      </c>
      <c r="J19" s="12">
        <v>0.2</v>
      </c>
      <c r="K19" s="10">
        <v>0.2</v>
      </c>
      <c r="L19" s="10">
        <v>0.2</v>
      </c>
      <c r="M19" s="10">
        <v>0.2</v>
      </c>
      <c r="N19" s="10">
        <v>0.2</v>
      </c>
      <c r="Q19" s="287">
        <v>0.2</v>
      </c>
      <c r="R19" s="287">
        <v>0.2</v>
      </c>
      <c r="S19" s="288">
        <v>0.2</v>
      </c>
      <c r="T19" s="287">
        <v>0.2</v>
      </c>
    </row>
    <row r="20" spans="2:20" x14ac:dyDescent="0.2">
      <c r="B20" t="s">
        <v>518</v>
      </c>
      <c r="C20" t="s">
        <v>80</v>
      </c>
      <c r="D20">
        <v>3</v>
      </c>
      <c r="E20" t="s">
        <v>19</v>
      </c>
      <c r="F20" t="s">
        <v>16</v>
      </c>
      <c r="G20" s="12">
        <v>0.5</v>
      </c>
      <c r="H20" s="12">
        <v>0.5</v>
      </c>
      <c r="I20" s="12">
        <v>0.5</v>
      </c>
      <c r="J20" s="12">
        <v>0.5</v>
      </c>
      <c r="K20" s="10">
        <v>0.5</v>
      </c>
      <c r="L20" s="10">
        <v>0.5</v>
      </c>
      <c r="M20" s="10">
        <v>0.5</v>
      </c>
      <c r="N20" s="10">
        <v>0.5</v>
      </c>
      <c r="Q20" s="287">
        <v>0.5</v>
      </c>
      <c r="R20" s="287">
        <v>0.5</v>
      </c>
      <c r="S20" s="288">
        <v>0.5</v>
      </c>
      <c r="T20" s="287">
        <v>0.5</v>
      </c>
    </row>
    <row r="21" spans="2:20" ht="34" x14ac:dyDescent="0.2">
      <c r="B21" s="230" t="s">
        <v>535</v>
      </c>
      <c r="D21">
        <v>3</v>
      </c>
      <c r="F21" t="s">
        <v>16</v>
      </c>
      <c r="G21" s="12">
        <v>0</v>
      </c>
      <c r="H21" s="12">
        <v>0</v>
      </c>
      <c r="I21" s="12">
        <v>0</v>
      </c>
      <c r="J21" s="12">
        <v>0</v>
      </c>
      <c r="K21" s="10">
        <v>0.25</v>
      </c>
      <c r="L21" s="10">
        <v>0.25</v>
      </c>
      <c r="M21" s="10">
        <v>0.25</v>
      </c>
      <c r="N21" s="10">
        <v>0.25</v>
      </c>
      <c r="Q21" s="287">
        <v>0.25</v>
      </c>
      <c r="R21" s="287">
        <v>0.25</v>
      </c>
      <c r="S21" s="288">
        <v>0.25</v>
      </c>
      <c r="T21" s="287">
        <v>0.25</v>
      </c>
    </row>
    <row r="22" spans="2:20" ht="34" x14ac:dyDescent="0.2">
      <c r="B22" s="230" t="s">
        <v>538</v>
      </c>
      <c r="D22">
        <v>3</v>
      </c>
      <c r="F22" t="s">
        <v>16</v>
      </c>
      <c r="G22" s="12">
        <v>0</v>
      </c>
      <c r="H22" s="12">
        <v>0</v>
      </c>
      <c r="I22" s="12">
        <v>0</v>
      </c>
      <c r="J22" s="12">
        <v>0</v>
      </c>
      <c r="K22" s="10">
        <v>0.25</v>
      </c>
      <c r="L22" s="10">
        <v>0.25</v>
      </c>
      <c r="M22" s="10">
        <v>0.25</v>
      </c>
      <c r="N22" s="10">
        <v>0.25</v>
      </c>
      <c r="Q22" s="287">
        <v>0.5</v>
      </c>
      <c r="R22" s="287">
        <v>0.5</v>
      </c>
      <c r="S22" s="288">
        <v>0.5</v>
      </c>
      <c r="T22" s="287">
        <v>0.5</v>
      </c>
    </row>
    <row r="23" spans="2:20" ht="51" x14ac:dyDescent="0.2">
      <c r="B23" s="230" t="s">
        <v>539</v>
      </c>
      <c r="D23">
        <v>3</v>
      </c>
      <c r="F23" t="s">
        <v>16</v>
      </c>
      <c r="G23" s="12">
        <v>0</v>
      </c>
      <c r="H23" s="12">
        <v>0</v>
      </c>
      <c r="I23" s="12">
        <v>0</v>
      </c>
      <c r="J23" s="12">
        <v>0</v>
      </c>
      <c r="K23" s="10">
        <v>0</v>
      </c>
      <c r="L23" s="10">
        <v>0</v>
      </c>
      <c r="M23" s="10">
        <v>0</v>
      </c>
      <c r="N23" s="10">
        <v>0</v>
      </c>
      <c r="O23">
        <v>0.25</v>
      </c>
      <c r="P23" s="230" t="s">
        <v>546</v>
      </c>
      <c r="Q23" s="287">
        <v>0</v>
      </c>
      <c r="R23" s="287">
        <v>0</v>
      </c>
      <c r="S23" s="287">
        <v>0</v>
      </c>
      <c r="T23" s="287">
        <v>0</v>
      </c>
    </row>
    <row r="24" spans="2:20" ht="51" x14ac:dyDescent="0.2">
      <c r="B24" s="230" t="s">
        <v>540</v>
      </c>
      <c r="D24">
        <v>3</v>
      </c>
      <c r="F24" t="s">
        <v>16</v>
      </c>
      <c r="G24" s="12">
        <v>0</v>
      </c>
      <c r="H24" s="12">
        <v>0</v>
      </c>
      <c r="I24" s="12">
        <v>0</v>
      </c>
      <c r="J24" s="12">
        <v>0</v>
      </c>
      <c r="K24" s="10">
        <v>0.5</v>
      </c>
      <c r="L24" s="10">
        <v>0.5</v>
      </c>
      <c r="M24" s="10">
        <v>0.5</v>
      </c>
      <c r="N24" s="10">
        <v>0.5</v>
      </c>
      <c r="O24">
        <v>0.25</v>
      </c>
      <c r="P24" s="230"/>
      <c r="Q24" s="287">
        <v>0.25</v>
      </c>
      <c r="R24" s="287">
        <v>0.25</v>
      </c>
      <c r="S24" s="288">
        <v>0.25</v>
      </c>
      <c r="T24" s="287">
        <v>0.25</v>
      </c>
    </row>
    <row r="25" spans="2:20" ht="34" x14ac:dyDescent="0.2">
      <c r="B25" s="230" t="s">
        <v>541</v>
      </c>
      <c r="D25">
        <v>3</v>
      </c>
      <c r="F25" t="s">
        <v>16</v>
      </c>
      <c r="G25" s="12">
        <v>0</v>
      </c>
      <c r="H25" s="12">
        <v>0</v>
      </c>
      <c r="I25" s="12">
        <v>0</v>
      </c>
      <c r="J25" s="12">
        <v>0</v>
      </c>
      <c r="K25" s="10">
        <v>0.3</v>
      </c>
      <c r="L25" s="10">
        <v>0.3</v>
      </c>
      <c r="M25" s="10">
        <v>0.3</v>
      </c>
      <c r="N25" s="10">
        <v>0.3</v>
      </c>
      <c r="P25" s="230"/>
      <c r="Q25" s="287">
        <v>0.5</v>
      </c>
      <c r="R25" s="287">
        <v>0.5</v>
      </c>
      <c r="S25" s="288">
        <v>0.5</v>
      </c>
      <c r="T25" s="287">
        <v>0.5</v>
      </c>
    </row>
    <row r="26" spans="2:20" ht="34" x14ac:dyDescent="0.2">
      <c r="B26" s="230" t="s">
        <v>542</v>
      </c>
      <c r="D26">
        <v>3</v>
      </c>
      <c r="F26" t="s">
        <v>16</v>
      </c>
      <c r="G26" s="12">
        <v>0</v>
      </c>
      <c r="H26" s="12">
        <v>0</v>
      </c>
      <c r="I26" s="12">
        <v>0</v>
      </c>
      <c r="J26" s="12">
        <v>0</v>
      </c>
      <c r="K26" s="10">
        <v>0.5</v>
      </c>
      <c r="L26" s="10">
        <v>0.5</v>
      </c>
      <c r="M26" s="10">
        <v>0.5</v>
      </c>
      <c r="N26" s="10">
        <v>0.5</v>
      </c>
      <c r="O26">
        <v>0.25</v>
      </c>
      <c r="P26" s="230"/>
      <c r="Q26" s="287">
        <v>0.25</v>
      </c>
      <c r="R26" s="287">
        <v>0.25</v>
      </c>
      <c r="S26" s="288">
        <v>0.25</v>
      </c>
      <c r="T26" s="287">
        <v>0.25</v>
      </c>
    </row>
    <row r="27" spans="2:20" ht="17" x14ac:dyDescent="0.2">
      <c r="B27" s="230" t="s">
        <v>543</v>
      </c>
      <c r="D27">
        <v>3</v>
      </c>
      <c r="F27" t="s">
        <v>16</v>
      </c>
      <c r="G27" s="12">
        <v>0</v>
      </c>
      <c r="H27" s="12">
        <v>0</v>
      </c>
      <c r="I27" s="12">
        <v>0</v>
      </c>
      <c r="J27" s="12">
        <v>0</v>
      </c>
      <c r="K27" s="10">
        <v>0.5</v>
      </c>
      <c r="L27" s="10">
        <v>0.5</v>
      </c>
      <c r="M27" s="10">
        <v>0.5</v>
      </c>
      <c r="N27" s="10">
        <v>0.5</v>
      </c>
      <c r="P27" s="230"/>
      <c r="Q27" s="287">
        <v>0.5</v>
      </c>
      <c r="R27" s="287">
        <v>0.5</v>
      </c>
      <c r="S27" s="288">
        <v>0.5</v>
      </c>
      <c r="T27" s="287">
        <v>0.5</v>
      </c>
    </row>
    <row r="28" spans="2:20" ht="17" x14ac:dyDescent="0.2">
      <c r="B28" s="230" t="s">
        <v>544</v>
      </c>
      <c r="D28">
        <v>3</v>
      </c>
      <c r="F28" t="s">
        <v>16</v>
      </c>
      <c r="G28" s="12">
        <v>0</v>
      </c>
      <c r="H28" s="12">
        <v>0</v>
      </c>
      <c r="I28" s="12">
        <v>0</v>
      </c>
      <c r="J28" s="12">
        <v>0</v>
      </c>
      <c r="K28" s="10">
        <v>0</v>
      </c>
      <c r="L28" s="10">
        <v>0</v>
      </c>
      <c r="M28" s="10">
        <v>0</v>
      </c>
      <c r="N28" s="10">
        <v>0</v>
      </c>
      <c r="O28">
        <v>0.25</v>
      </c>
      <c r="P28" s="230"/>
      <c r="Q28" s="287">
        <v>0.5</v>
      </c>
      <c r="R28" s="287">
        <v>0.5</v>
      </c>
      <c r="S28" s="288">
        <v>0.5</v>
      </c>
      <c r="T28" s="287">
        <v>0.5</v>
      </c>
    </row>
    <row r="29" spans="2:20" ht="17" x14ac:dyDescent="0.2">
      <c r="B29" s="230" t="s">
        <v>545</v>
      </c>
      <c r="D29">
        <v>3</v>
      </c>
      <c r="F29" t="s">
        <v>16</v>
      </c>
      <c r="G29" s="12">
        <v>0</v>
      </c>
      <c r="H29" s="12">
        <v>0</v>
      </c>
      <c r="I29" s="12">
        <v>0</v>
      </c>
      <c r="J29" s="12">
        <v>0</v>
      </c>
      <c r="K29" s="10">
        <v>0.1</v>
      </c>
      <c r="L29" s="10">
        <v>0.1</v>
      </c>
      <c r="M29" s="10">
        <v>0.1</v>
      </c>
      <c r="N29" s="10">
        <v>0.1</v>
      </c>
      <c r="P29" s="230"/>
      <c r="Q29" s="287">
        <v>0.2</v>
      </c>
      <c r="R29" s="287">
        <v>0.2</v>
      </c>
      <c r="S29" s="288">
        <v>0.2</v>
      </c>
      <c r="T29" s="287">
        <v>0.2</v>
      </c>
    </row>
    <row r="30" spans="2:20" x14ac:dyDescent="0.2">
      <c r="F30" s="13" t="s">
        <v>27</v>
      </c>
      <c r="G30" s="16">
        <f t="shared" ref="G30:N30" si="0">SUM(G4:G29)</f>
        <v>6.4999999999999991</v>
      </c>
      <c r="H30" s="16">
        <f t="shared" si="0"/>
        <v>6.4999999999999991</v>
      </c>
      <c r="I30" s="16">
        <f t="shared" si="0"/>
        <v>6.4999999999999991</v>
      </c>
      <c r="J30" s="16">
        <f t="shared" si="0"/>
        <v>6.4999999999999991</v>
      </c>
      <c r="K30" s="14">
        <f t="shared" si="0"/>
        <v>9.0499999999999989</v>
      </c>
      <c r="L30" s="14">
        <f t="shared" si="0"/>
        <v>8.6499999999999986</v>
      </c>
      <c r="M30" s="14">
        <f t="shared" si="0"/>
        <v>8.3999999999999986</v>
      </c>
      <c r="N30" s="14">
        <f t="shared" si="0"/>
        <v>8.7999999999999989</v>
      </c>
      <c r="Q30" s="289">
        <f t="shared" ref="Q30:T30" si="1">SUM(Q4:Q29)</f>
        <v>8.5499999999999989</v>
      </c>
      <c r="R30" s="289">
        <f t="shared" si="1"/>
        <v>8.5499999999999989</v>
      </c>
      <c r="S30" s="289">
        <f t="shared" si="1"/>
        <v>8.5499999999999989</v>
      </c>
      <c r="T30" s="289">
        <f t="shared" si="1"/>
        <v>8.5499999999999989</v>
      </c>
    </row>
    <row r="31" spans="2:20" x14ac:dyDescent="0.2">
      <c r="F31" s="13" t="s">
        <v>28</v>
      </c>
      <c r="G31" s="329">
        <f>SUM(G30,H30,I30,J30)/4</f>
        <v>6.4999999999999991</v>
      </c>
      <c r="H31" s="330"/>
      <c r="I31" s="330"/>
      <c r="J31" s="330"/>
      <c r="K31" s="331">
        <f>SUM(K30,L30,M30,N30)/4</f>
        <v>8.7249999999999979</v>
      </c>
      <c r="L31" s="332"/>
      <c r="M31" s="332"/>
      <c r="N31" s="332"/>
      <c r="O31">
        <f>SUM(O2:O29)</f>
        <v>1.375</v>
      </c>
      <c r="Q31" s="323">
        <f>SUM(Q30,R30,S30,T30)/4</f>
        <v>8.5499999999999989</v>
      </c>
      <c r="R31" s="324"/>
      <c r="S31" s="324"/>
      <c r="T31" s="324"/>
    </row>
  </sheetData>
  <mergeCells count="12">
    <mergeCell ref="F1:F2"/>
    <mergeCell ref="A1:A3"/>
    <mergeCell ref="B1:B3"/>
    <mergeCell ref="C1:C3"/>
    <mergeCell ref="D1:D3"/>
    <mergeCell ref="E1:E2"/>
    <mergeCell ref="Q1:T1"/>
    <mergeCell ref="Q31:T31"/>
    <mergeCell ref="G1:J1"/>
    <mergeCell ref="K1:N1"/>
    <mergeCell ref="G31:J31"/>
    <mergeCell ref="K31:N31"/>
  </mergeCells>
  <pageMargins left="0.7" right="0.7" top="0.75" bottom="0.75" header="0.3" footer="0.3"/>
  <pageSetup paperSize="9" orientation="portrait" horizontalDpi="0" verticalDpi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DEEC-86A5-6445-A8D9-B02AE87AE8CA}">
  <dimension ref="A1:CQ20"/>
  <sheetViews>
    <sheetView zoomScale="160" zoomScaleNormal="160" workbookViewId="0">
      <pane xSplit="2" ySplit="3" topLeftCell="Q4" activePane="bottomRight" state="frozen"/>
      <selection pane="topRight" activeCell="C1" sqref="C1"/>
      <selection pane="bottomLeft" activeCell="A4" sqref="A4"/>
      <selection pane="bottomRight" activeCell="W4" sqref="W4:Z18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553</v>
      </c>
      <c r="B4" t="s">
        <v>583</v>
      </c>
      <c r="C4" t="s">
        <v>35</v>
      </c>
      <c r="D4">
        <v>4</v>
      </c>
      <c r="E4" t="s">
        <v>19</v>
      </c>
      <c r="F4" t="s">
        <v>48</v>
      </c>
      <c r="G4" s="11">
        <v>1.5</v>
      </c>
      <c r="H4" s="11">
        <v>1.5</v>
      </c>
      <c r="I4" s="11">
        <v>1.5</v>
      </c>
      <c r="J4" s="11">
        <v>1.5</v>
      </c>
      <c r="K4" s="12">
        <v>1.5</v>
      </c>
      <c r="L4" s="12">
        <v>1.5</v>
      </c>
      <c r="M4" s="12">
        <v>1.5</v>
      </c>
      <c r="N4" s="12">
        <v>1.5</v>
      </c>
      <c r="O4" s="233">
        <v>0</v>
      </c>
      <c r="P4" s="233">
        <v>0</v>
      </c>
      <c r="Q4" s="233">
        <v>0</v>
      </c>
      <c r="R4" s="233">
        <v>0</v>
      </c>
      <c r="S4" s="10">
        <v>0</v>
      </c>
      <c r="T4" s="10">
        <v>0</v>
      </c>
      <c r="U4" s="10">
        <v>0</v>
      </c>
      <c r="V4" s="10">
        <v>0</v>
      </c>
      <c r="W4" s="239">
        <v>0</v>
      </c>
      <c r="X4" s="239">
        <v>0</v>
      </c>
      <c r="Y4" s="239">
        <v>0</v>
      </c>
      <c r="Z4" s="239">
        <v>0</v>
      </c>
      <c r="AA4" s="1" t="s">
        <v>559</v>
      </c>
    </row>
    <row r="5" spans="1:95" x14ac:dyDescent="0.2">
      <c r="A5">
        <v>555</v>
      </c>
      <c r="B5" t="s">
        <v>584</v>
      </c>
      <c r="C5" t="s">
        <v>35</v>
      </c>
      <c r="D5">
        <v>4</v>
      </c>
      <c r="E5" t="s">
        <v>19</v>
      </c>
      <c r="F5" t="s">
        <v>261</v>
      </c>
      <c r="G5" s="11">
        <v>1.5</v>
      </c>
      <c r="H5" s="11">
        <v>1.5</v>
      </c>
      <c r="I5" s="11">
        <v>1.5</v>
      </c>
      <c r="J5" s="11">
        <v>1.5</v>
      </c>
      <c r="K5" s="12">
        <v>1.5</v>
      </c>
      <c r="L5" s="12">
        <v>1.5</v>
      </c>
      <c r="M5" s="12">
        <v>1.5</v>
      </c>
      <c r="N5" s="12">
        <v>1.5</v>
      </c>
      <c r="O5" s="233">
        <v>0.3</v>
      </c>
      <c r="P5" s="233">
        <v>0.3</v>
      </c>
      <c r="Q5" s="233">
        <v>0.3</v>
      </c>
      <c r="R5" s="233">
        <v>0.3</v>
      </c>
      <c r="S5" s="10">
        <v>0</v>
      </c>
      <c r="T5" s="10">
        <v>0</v>
      </c>
      <c r="U5" s="10">
        <v>0</v>
      </c>
      <c r="V5" s="10">
        <v>0</v>
      </c>
      <c r="W5" s="239">
        <v>0</v>
      </c>
      <c r="X5" s="239">
        <v>0</v>
      </c>
      <c r="Y5" s="239">
        <v>0</v>
      </c>
      <c r="Z5" s="239">
        <v>0</v>
      </c>
      <c r="AA5" s="1" t="s">
        <v>559</v>
      </c>
    </row>
    <row r="6" spans="1:95" x14ac:dyDescent="0.2">
      <c r="A6">
        <v>556</v>
      </c>
      <c r="B6" t="s">
        <v>585</v>
      </c>
      <c r="C6" t="s">
        <v>35</v>
      </c>
      <c r="D6">
        <v>4</v>
      </c>
      <c r="E6" t="s">
        <v>19</v>
      </c>
      <c r="F6" t="s">
        <v>261</v>
      </c>
      <c r="G6" s="11">
        <v>0.5</v>
      </c>
      <c r="H6" s="11">
        <v>0.5</v>
      </c>
      <c r="I6" s="11">
        <v>0.5</v>
      </c>
      <c r="J6" s="11">
        <v>0.5</v>
      </c>
      <c r="K6" s="12">
        <v>0.5</v>
      </c>
      <c r="L6" s="12">
        <v>0.5</v>
      </c>
      <c r="M6" s="12">
        <v>0.5</v>
      </c>
      <c r="N6" s="12">
        <v>0.5</v>
      </c>
      <c r="O6" s="233">
        <v>0</v>
      </c>
      <c r="P6" s="233">
        <v>0</v>
      </c>
      <c r="Q6" s="233">
        <v>0</v>
      </c>
      <c r="R6" s="233">
        <v>0</v>
      </c>
      <c r="S6" s="10">
        <v>0</v>
      </c>
      <c r="T6" s="10">
        <v>0</v>
      </c>
      <c r="U6" s="10">
        <v>0</v>
      </c>
      <c r="V6" s="10">
        <v>0</v>
      </c>
      <c r="W6" s="239">
        <v>0</v>
      </c>
      <c r="X6" s="239">
        <v>0</v>
      </c>
      <c r="Y6" s="239">
        <v>0</v>
      </c>
      <c r="Z6" s="239">
        <v>0</v>
      </c>
      <c r="AA6" s="1" t="s">
        <v>559</v>
      </c>
    </row>
    <row r="7" spans="1:95" x14ac:dyDescent="0.2">
      <c r="A7">
        <v>582</v>
      </c>
      <c r="B7" t="s">
        <v>586</v>
      </c>
      <c r="C7" t="s">
        <v>431</v>
      </c>
      <c r="D7">
        <v>4</v>
      </c>
      <c r="E7" t="s">
        <v>19</v>
      </c>
      <c r="F7" t="s">
        <v>48</v>
      </c>
      <c r="G7" s="11">
        <v>0</v>
      </c>
      <c r="H7" s="11">
        <v>0</v>
      </c>
      <c r="I7" s="11">
        <v>0</v>
      </c>
      <c r="J7" s="11">
        <v>0</v>
      </c>
      <c r="K7" s="12">
        <v>0.43</v>
      </c>
      <c r="L7" s="12">
        <v>0.43</v>
      </c>
      <c r="M7" s="12">
        <v>0.43</v>
      </c>
      <c r="N7" s="12">
        <v>0.43</v>
      </c>
      <c r="O7" s="233">
        <v>0</v>
      </c>
      <c r="P7" s="233">
        <v>0</v>
      </c>
      <c r="Q7" s="233">
        <v>0</v>
      </c>
      <c r="R7" s="233">
        <v>0</v>
      </c>
      <c r="S7" s="10">
        <v>0</v>
      </c>
      <c r="T7" s="10">
        <v>0</v>
      </c>
      <c r="U7" s="10">
        <v>0</v>
      </c>
      <c r="V7" s="10">
        <v>0</v>
      </c>
      <c r="W7" s="239">
        <v>0</v>
      </c>
      <c r="X7" s="239">
        <v>0</v>
      </c>
      <c r="Y7" s="239">
        <v>0</v>
      </c>
      <c r="Z7" s="239">
        <v>0</v>
      </c>
      <c r="AA7" s="1" t="s">
        <v>559</v>
      </c>
    </row>
    <row r="8" spans="1:95" x14ac:dyDescent="0.2">
      <c r="A8">
        <v>656</v>
      </c>
      <c r="B8" t="s">
        <v>587</v>
      </c>
      <c r="C8" t="s">
        <v>30</v>
      </c>
      <c r="D8">
        <v>4</v>
      </c>
      <c r="E8" t="s">
        <v>19</v>
      </c>
      <c r="F8" t="s">
        <v>21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2">
        <v>0</v>
      </c>
      <c r="M8" s="12">
        <v>0</v>
      </c>
      <c r="N8" s="12">
        <v>0</v>
      </c>
      <c r="O8" s="233">
        <v>0</v>
      </c>
      <c r="P8" s="233">
        <v>0</v>
      </c>
      <c r="Q8" s="233">
        <v>0</v>
      </c>
      <c r="R8" s="233">
        <v>0</v>
      </c>
      <c r="S8" s="10">
        <v>0.2</v>
      </c>
      <c r="T8" s="10">
        <v>0.2</v>
      </c>
      <c r="U8" s="10">
        <v>0.2</v>
      </c>
      <c r="V8" s="10">
        <v>0.2</v>
      </c>
      <c r="W8" s="239">
        <v>0.2</v>
      </c>
      <c r="X8" s="239">
        <v>0.2</v>
      </c>
      <c r="Y8" s="239">
        <v>0.2</v>
      </c>
      <c r="Z8" s="239">
        <v>0.2</v>
      </c>
    </row>
    <row r="9" spans="1:95" x14ac:dyDescent="0.2">
      <c r="A9">
        <v>657</v>
      </c>
      <c r="B9" t="s">
        <v>588</v>
      </c>
      <c r="C9" t="s">
        <v>30</v>
      </c>
      <c r="D9">
        <v>4</v>
      </c>
      <c r="E9" t="s">
        <v>31</v>
      </c>
      <c r="F9" t="s">
        <v>21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2">
        <v>0</v>
      </c>
      <c r="M9" s="12">
        <v>0</v>
      </c>
      <c r="N9" s="12">
        <v>0</v>
      </c>
      <c r="O9" s="233">
        <v>0</v>
      </c>
      <c r="P9" s="233">
        <v>0</v>
      </c>
      <c r="Q9" s="233">
        <v>0</v>
      </c>
      <c r="R9" s="233">
        <v>0</v>
      </c>
      <c r="S9" s="10">
        <v>0.2</v>
      </c>
      <c r="T9" s="10">
        <v>0.2</v>
      </c>
      <c r="U9" s="10">
        <v>0.2</v>
      </c>
      <c r="V9" s="10">
        <v>0.2</v>
      </c>
      <c r="W9" s="239">
        <v>0.2</v>
      </c>
      <c r="X9" s="239">
        <v>0.2</v>
      </c>
      <c r="Y9" s="239">
        <v>0.2</v>
      </c>
      <c r="Z9" s="239">
        <v>0.2</v>
      </c>
    </row>
    <row r="10" spans="1:95" x14ac:dyDescent="0.2">
      <c r="A10">
        <v>658</v>
      </c>
      <c r="B10" t="s">
        <v>589</v>
      </c>
      <c r="C10" t="s">
        <v>30</v>
      </c>
      <c r="D10">
        <v>4</v>
      </c>
      <c r="E10" t="s">
        <v>19</v>
      </c>
      <c r="F10" t="s">
        <v>21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12">
        <v>0</v>
      </c>
      <c r="M10" s="12">
        <v>0</v>
      </c>
      <c r="N10" s="12">
        <v>0</v>
      </c>
      <c r="O10" s="233">
        <v>0</v>
      </c>
      <c r="P10" s="233">
        <v>0</v>
      </c>
      <c r="Q10" s="233">
        <v>0</v>
      </c>
      <c r="R10" s="233">
        <v>0</v>
      </c>
      <c r="S10" s="10">
        <v>0.2</v>
      </c>
      <c r="T10" s="10">
        <v>0.2</v>
      </c>
      <c r="U10" s="10">
        <v>0.2</v>
      </c>
      <c r="V10" s="10">
        <v>0.2</v>
      </c>
      <c r="W10" s="239">
        <v>0.2</v>
      </c>
      <c r="X10" s="239">
        <v>0.2</v>
      </c>
      <c r="Y10" s="239">
        <v>0.2</v>
      </c>
      <c r="Z10" s="239">
        <v>0.2</v>
      </c>
    </row>
    <row r="11" spans="1:95" x14ac:dyDescent="0.2">
      <c r="A11">
        <v>659</v>
      </c>
      <c r="B11" t="s">
        <v>590</v>
      </c>
      <c r="C11" t="s">
        <v>30</v>
      </c>
      <c r="D11">
        <v>4</v>
      </c>
      <c r="E11" t="s">
        <v>19</v>
      </c>
      <c r="F11" t="s">
        <v>21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2">
        <v>0</v>
      </c>
      <c r="M11" s="12">
        <v>0</v>
      </c>
      <c r="N11" s="12">
        <v>0</v>
      </c>
      <c r="O11" s="233">
        <v>0</v>
      </c>
      <c r="P11" s="233">
        <v>0</v>
      </c>
      <c r="Q11" s="233">
        <v>0</v>
      </c>
      <c r="R11" s="233">
        <v>0</v>
      </c>
      <c r="S11" s="10">
        <v>0.2</v>
      </c>
      <c r="T11" s="10">
        <v>0.2</v>
      </c>
      <c r="U11" s="10">
        <v>0.2</v>
      </c>
      <c r="V11" s="10">
        <v>0.2</v>
      </c>
      <c r="W11" s="239">
        <v>0.2</v>
      </c>
      <c r="X11" s="239">
        <v>0.2</v>
      </c>
      <c r="Y11" s="239">
        <v>0.2</v>
      </c>
      <c r="Z11" s="239">
        <v>0.2</v>
      </c>
    </row>
    <row r="12" spans="1:95" x14ac:dyDescent="0.2">
      <c r="A12">
        <v>663</v>
      </c>
      <c r="B12" t="s">
        <v>591</v>
      </c>
      <c r="C12" t="s">
        <v>35</v>
      </c>
      <c r="D12">
        <v>4</v>
      </c>
      <c r="E12" t="s">
        <v>19</v>
      </c>
      <c r="F12" t="s">
        <v>37</v>
      </c>
      <c r="G12" s="11">
        <v>0</v>
      </c>
      <c r="H12" s="11">
        <v>0</v>
      </c>
      <c r="I12" s="11">
        <v>0</v>
      </c>
      <c r="J12" s="11">
        <v>0</v>
      </c>
      <c r="K12" s="12">
        <v>0</v>
      </c>
      <c r="L12" s="12">
        <v>0</v>
      </c>
      <c r="M12" s="12">
        <v>0</v>
      </c>
      <c r="N12" s="12">
        <v>0</v>
      </c>
      <c r="O12" s="233">
        <v>0</v>
      </c>
      <c r="P12" s="233">
        <v>0</v>
      </c>
      <c r="Q12" s="233">
        <v>0</v>
      </c>
      <c r="R12" s="233">
        <v>0</v>
      </c>
      <c r="S12" s="10">
        <v>3</v>
      </c>
      <c r="T12" s="10">
        <v>3</v>
      </c>
      <c r="U12" s="10">
        <v>3</v>
      </c>
      <c r="V12" s="10">
        <v>3</v>
      </c>
      <c r="W12" s="239">
        <v>3</v>
      </c>
      <c r="X12" s="239">
        <v>3</v>
      </c>
      <c r="Y12" s="239">
        <v>3</v>
      </c>
      <c r="Z12" s="239">
        <v>3</v>
      </c>
    </row>
    <row r="13" spans="1:95" x14ac:dyDescent="0.2">
      <c r="A13">
        <v>665</v>
      </c>
      <c r="B13" t="s">
        <v>592</v>
      </c>
      <c r="C13" t="s">
        <v>35</v>
      </c>
      <c r="D13">
        <v>4</v>
      </c>
      <c r="E13" t="s">
        <v>360</v>
      </c>
      <c r="F13" t="s">
        <v>21</v>
      </c>
      <c r="G13" s="11">
        <v>0</v>
      </c>
      <c r="H13" s="11">
        <v>0</v>
      </c>
      <c r="I13" s="11">
        <v>0</v>
      </c>
      <c r="J13" s="11">
        <v>0</v>
      </c>
      <c r="K13" s="12">
        <v>0</v>
      </c>
      <c r="L13" s="12">
        <v>0</v>
      </c>
      <c r="M13" s="12">
        <v>0</v>
      </c>
      <c r="N13" s="12">
        <v>0</v>
      </c>
      <c r="O13" s="233">
        <v>0</v>
      </c>
      <c r="P13" s="233">
        <v>0</v>
      </c>
      <c r="Q13" s="233">
        <v>0</v>
      </c>
      <c r="R13" s="233">
        <v>0</v>
      </c>
      <c r="S13" s="10">
        <v>0.2</v>
      </c>
      <c r="T13" s="10">
        <v>0.2</v>
      </c>
      <c r="U13" s="10">
        <v>0.2</v>
      </c>
      <c r="V13" s="10">
        <v>0.2</v>
      </c>
      <c r="W13" s="239">
        <v>0.2</v>
      </c>
      <c r="X13" s="239">
        <v>0.2</v>
      </c>
      <c r="Y13" s="239">
        <v>0.2</v>
      </c>
      <c r="Z13" s="239">
        <v>0.2</v>
      </c>
    </row>
    <row r="14" spans="1:95" x14ac:dyDescent="0.2">
      <c r="A14">
        <v>554</v>
      </c>
      <c r="B14" t="s">
        <v>593</v>
      </c>
      <c r="C14" t="s">
        <v>35</v>
      </c>
      <c r="D14">
        <v>4</v>
      </c>
      <c r="E14" t="s">
        <v>19</v>
      </c>
      <c r="F14" t="s">
        <v>261</v>
      </c>
      <c r="G14" s="11">
        <v>0.5</v>
      </c>
      <c r="H14" s="11">
        <v>0.5</v>
      </c>
      <c r="I14" s="11">
        <v>0.5</v>
      </c>
      <c r="J14" s="11">
        <v>0.5</v>
      </c>
      <c r="K14" s="12">
        <v>0.5</v>
      </c>
      <c r="L14" s="12">
        <v>0.5</v>
      </c>
      <c r="M14" s="12">
        <v>0.5</v>
      </c>
      <c r="N14" s="12">
        <v>0.5</v>
      </c>
      <c r="O14" s="233">
        <v>0</v>
      </c>
      <c r="P14" s="233">
        <v>0</v>
      </c>
      <c r="Q14" s="233">
        <v>0</v>
      </c>
      <c r="R14" s="233">
        <v>0</v>
      </c>
      <c r="S14" s="10">
        <v>0</v>
      </c>
      <c r="T14" s="10">
        <v>0</v>
      </c>
      <c r="U14" s="10">
        <v>0</v>
      </c>
      <c r="V14" s="10">
        <v>0</v>
      </c>
      <c r="W14" s="239">
        <v>0</v>
      </c>
      <c r="X14" s="239">
        <v>0</v>
      </c>
      <c r="Y14" s="239">
        <v>0</v>
      </c>
      <c r="Z14" s="239">
        <v>0</v>
      </c>
      <c r="AA14" s="1" t="s">
        <v>559</v>
      </c>
    </row>
    <row r="15" spans="1:95" x14ac:dyDescent="0.2">
      <c r="A15">
        <v>660</v>
      </c>
      <c r="B15" t="s">
        <v>594</v>
      </c>
      <c r="C15" t="s">
        <v>30</v>
      </c>
      <c r="D15">
        <v>4</v>
      </c>
      <c r="E15" t="s">
        <v>360</v>
      </c>
      <c r="F15" t="s">
        <v>21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  <c r="L15" s="12">
        <v>0</v>
      </c>
      <c r="M15" s="12">
        <v>0</v>
      </c>
      <c r="N15" s="12">
        <v>0</v>
      </c>
      <c r="O15" s="233">
        <v>0</v>
      </c>
      <c r="P15" s="233">
        <v>0</v>
      </c>
      <c r="Q15" s="233">
        <v>0</v>
      </c>
      <c r="R15" s="233">
        <v>0</v>
      </c>
      <c r="S15" s="10">
        <v>0.2</v>
      </c>
      <c r="T15" s="10">
        <v>0.2</v>
      </c>
      <c r="U15" s="10">
        <v>0.2</v>
      </c>
      <c r="V15" s="10">
        <v>0.2</v>
      </c>
      <c r="W15" s="239">
        <v>0.2</v>
      </c>
      <c r="X15" s="239">
        <v>0.2</v>
      </c>
      <c r="Y15" s="239">
        <v>0.2</v>
      </c>
      <c r="Z15" s="239">
        <v>0.2</v>
      </c>
    </row>
    <row r="16" spans="1:95" x14ac:dyDescent="0.2">
      <c r="A16">
        <v>661</v>
      </c>
      <c r="B16" t="s">
        <v>595</v>
      </c>
      <c r="C16" t="s">
        <v>30</v>
      </c>
      <c r="D16">
        <v>4</v>
      </c>
      <c r="E16" t="s">
        <v>142</v>
      </c>
      <c r="F16" t="s">
        <v>21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2">
        <v>0</v>
      </c>
      <c r="M16" s="12">
        <v>0</v>
      </c>
      <c r="N16" s="12">
        <v>0</v>
      </c>
      <c r="O16" s="233">
        <v>0</v>
      </c>
      <c r="P16" s="233">
        <v>0</v>
      </c>
      <c r="Q16" s="233">
        <v>0</v>
      </c>
      <c r="R16" s="233">
        <v>0</v>
      </c>
      <c r="S16" s="10">
        <v>0.2</v>
      </c>
      <c r="T16" s="10">
        <v>0.2</v>
      </c>
      <c r="U16" s="10">
        <v>0.2</v>
      </c>
      <c r="V16" s="10">
        <v>0.2</v>
      </c>
      <c r="W16" s="239">
        <v>0.2</v>
      </c>
      <c r="X16" s="239">
        <v>0.2</v>
      </c>
      <c r="Y16" s="239">
        <v>0.2</v>
      </c>
      <c r="Z16" s="239">
        <v>0.2</v>
      </c>
    </row>
    <row r="17" spans="1:26" x14ac:dyDescent="0.2">
      <c r="A17">
        <v>662</v>
      </c>
      <c r="B17" t="s">
        <v>596</v>
      </c>
      <c r="C17" t="s">
        <v>80</v>
      </c>
      <c r="D17">
        <v>4</v>
      </c>
      <c r="E17" t="s">
        <v>19</v>
      </c>
      <c r="F17" t="s">
        <v>21</v>
      </c>
      <c r="G17" s="11">
        <v>0</v>
      </c>
      <c r="H17" s="11">
        <v>0</v>
      </c>
      <c r="I17" s="11">
        <v>0</v>
      </c>
      <c r="J17" s="11">
        <v>0</v>
      </c>
      <c r="K17" s="12">
        <v>0</v>
      </c>
      <c r="L17" s="12">
        <v>0</v>
      </c>
      <c r="M17" s="12">
        <v>0</v>
      </c>
      <c r="N17" s="12">
        <v>0</v>
      </c>
      <c r="O17" s="233">
        <v>0</v>
      </c>
      <c r="P17" s="233">
        <v>0</v>
      </c>
      <c r="Q17" s="233">
        <v>0</v>
      </c>
      <c r="R17" s="233">
        <v>0</v>
      </c>
      <c r="S17" s="10">
        <v>0.5</v>
      </c>
      <c r="T17" s="10">
        <v>0.5</v>
      </c>
      <c r="U17" s="10">
        <v>0.5</v>
      </c>
      <c r="V17" s="10">
        <v>0.5</v>
      </c>
      <c r="W17" s="239">
        <v>0.5</v>
      </c>
      <c r="X17" s="239">
        <v>0.5</v>
      </c>
      <c r="Y17" s="239">
        <v>0.5</v>
      </c>
      <c r="Z17" s="239">
        <v>0.5</v>
      </c>
    </row>
    <row r="18" spans="1:26" x14ac:dyDescent="0.2">
      <c r="A18">
        <v>664</v>
      </c>
      <c r="B18" t="s">
        <v>597</v>
      </c>
      <c r="C18" t="s">
        <v>35</v>
      </c>
      <c r="D18">
        <v>4</v>
      </c>
      <c r="E18" t="s">
        <v>19</v>
      </c>
      <c r="F18" t="s">
        <v>37</v>
      </c>
      <c r="G18" s="11">
        <v>0</v>
      </c>
      <c r="H18" s="11">
        <v>0</v>
      </c>
      <c r="I18" s="11">
        <v>0</v>
      </c>
      <c r="J18" s="11">
        <v>0</v>
      </c>
      <c r="K18" s="12">
        <v>0</v>
      </c>
      <c r="L18" s="12">
        <v>0</v>
      </c>
      <c r="M18" s="12">
        <v>0</v>
      </c>
      <c r="N18" s="12">
        <v>0</v>
      </c>
      <c r="O18" s="233">
        <v>0</v>
      </c>
      <c r="P18" s="233">
        <v>0</v>
      </c>
      <c r="Q18" s="233">
        <v>0</v>
      </c>
      <c r="R18" s="233">
        <v>0</v>
      </c>
      <c r="S18" s="10">
        <v>3</v>
      </c>
      <c r="T18" s="10">
        <v>3</v>
      </c>
      <c r="U18" s="10">
        <v>3</v>
      </c>
      <c r="V18" s="10">
        <v>3</v>
      </c>
      <c r="W18" s="239">
        <v>3</v>
      </c>
      <c r="X18" s="239">
        <v>3</v>
      </c>
      <c r="Y18" s="239">
        <v>3</v>
      </c>
      <c r="Z18" s="239">
        <v>3</v>
      </c>
    </row>
    <row r="19" spans="1:26" x14ac:dyDescent="0.2">
      <c r="F19" s="13" t="s">
        <v>27</v>
      </c>
      <c r="G19" s="15">
        <f t="shared" ref="G19:R19" si="0">SUM(G4:G18)</f>
        <v>4</v>
      </c>
      <c r="H19" s="15">
        <f t="shared" si="0"/>
        <v>4</v>
      </c>
      <c r="I19" s="15">
        <f t="shared" si="0"/>
        <v>4</v>
      </c>
      <c r="J19" s="15">
        <f t="shared" si="0"/>
        <v>4</v>
      </c>
      <c r="K19" s="16">
        <f t="shared" si="0"/>
        <v>4.43</v>
      </c>
      <c r="L19" s="16">
        <f t="shared" si="0"/>
        <v>4.43</v>
      </c>
      <c r="M19" s="16">
        <f t="shared" si="0"/>
        <v>4.43</v>
      </c>
      <c r="N19" s="16">
        <f t="shared" si="0"/>
        <v>4.43</v>
      </c>
      <c r="O19" s="234">
        <f t="shared" si="0"/>
        <v>0.3</v>
      </c>
      <c r="P19" s="234">
        <f t="shared" si="0"/>
        <v>0.3</v>
      </c>
      <c r="Q19" s="234">
        <f t="shared" si="0"/>
        <v>0.3</v>
      </c>
      <c r="R19" s="234">
        <f t="shared" si="0"/>
        <v>0.3</v>
      </c>
      <c r="S19" s="14">
        <f t="shared" ref="S19:Z19" si="1">SUM(S4:S18)</f>
        <v>7.9</v>
      </c>
      <c r="T19" s="14">
        <f t="shared" si="1"/>
        <v>7.9</v>
      </c>
      <c r="U19" s="14">
        <f t="shared" si="1"/>
        <v>7.9</v>
      </c>
      <c r="V19" s="14">
        <f t="shared" si="1"/>
        <v>7.9</v>
      </c>
      <c r="W19" s="240">
        <f t="shared" si="1"/>
        <v>7.9</v>
      </c>
      <c r="X19" s="240">
        <f t="shared" si="1"/>
        <v>7.9</v>
      </c>
      <c r="Y19" s="240">
        <f t="shared" si="1"/>
        <v>7.9</v>
      </c>
      <c r="Z19" s="240">
        <f t="shared" si="1"/>
        <v>7.9</v>
      </c>
    </row>
    <row r="20" spans="1:26" x14ac:dyDescent="0.2">
      <c r="F20" s="13" t="s">
        <v>28</v>
      </c>
      <c r="G20" s="338">
        <f>SUM(G19,H19,I19,J19)/4</f>
        <v>4</v>
      </c>
      <c r="H20" s="339"/>
      <c r="I20" s="339"/>
      <c r="J20" s="339"/>
      <c r="K20" s="329">
        <f>SUM(K19,L19,M19,N19)/4</f>
        <v>4.43</v>
      </c>
      <c r="L20" s="330"/>
      <c r="M20" s="330"/>
      <c r="N20" s="330"/>
      <c r="O20" s="340">
        <f>SUM(O19,P19,Q19,R19)/4</f>
        <v>0.3</v>
      </c>
      <c r="P20" s="341"/>
      <c r="Q20" s="341"/>
      <c r="R20" s="341"/>
      <c r="S20" s="331">
        <f>SUM(S19,T19,U19,V19)/4</f>
        <v>7.9</v>
      </c>
      <c r="T20" s="332"/>
      <c r="U20" s="332"/>
      <c r="V20" s="332"/>
      <c r="W20" s="349">
        <f>SUM(W19,X19,Y19,Z19)/4</f>
        <v>7.9</v>
      </c>
      <c r="X20" s="350"/>
      <c r="Y20" s="350"/>
      <c r="Z20" s="350"/>
    </row>
  </sheetData>
  <mergeCells count="16">
    <mergeCell ref="K1:N1"/>
    <mergeCell ref="O1:R1"/>
    <mergeCell ref="S1:V1"/>
    <mergeCell ref="W1:Z1"/>
    <mergeCell ref="G20:J20"/>
    <mergeCell ref="K20:N20"/>
    <mergeCell ref="O20:R20"/>
    <mergeCell ref="S20:V20"/>
    <mergeCell ref="W20:Z20"/>
    <mergeCell ref="G1:J1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6F53-1AE6-B547-B18A-847380A7B047}">
  <dimension ref="A1:CQ32"/>
  <sheetViews>
    <sheetView zoomScale="140" zoomScaleNormal="140" workbookViewId="0">
      <pane xSplit="2" ySplit="3" topLeftCell="U4" activePane="bottomRight" state="frozen"/>
      <selection pane="topRight" activeCell="C1" sqref="C1"/>
      <selection pane="bottomLeft" activeCell="A4" sqref="A4"/>
      <selection pane="bottomRight" activeCell="V29" sqref="V29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21">
        <v>2025</v>
      </c>
      <c r="X1" s="322"/>
      <c r="Y1" s="322"/>
      <c r="Z1" s="335"/>
      <c r="AA1" s="337" t="s">
        <v>629</v>
      </c>
      <c r="AB1" s="337"/>
      <c r="AC1" s="337"/>
      <c r="AD1" s="337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85" t="s">
        <v>6</v>
      </c>
      <c r="X2" s="285" t="s">
        <v>7</v>
      </c>
      <c r="Y2" s="285" t="s">
        <v>8</v>
      </c>
      <c r="Z2" s="291" t="s">
        <v>9</v>
      </c>
      <c r="AA2" s="297" t="s">
        <v>6</v>
      </c>
      <c r="AB2" s="297" t="s">
        <v>7</v>
      </c>
      <c r="AC2" s="297" t="s">
        <v>8</v>
      </c>
      <c r="AD2" s="297" t="s">
        <v>9</v>
      </c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86" t="s">
        <v>12</v>
      </c>
      <c r="X3" s="286" t="s">
        <v>12</v>
      </c>
      <c r="Y3" s="286" t="s">
        <v>12</v>
      </c>
      <c r="Z3" s="292" t="s">
        <v>12</v>
      </c>
      <c r="AA3" s="296" t="s">
        <v>12</v>
      </c>
      <c r="AB3" s="296" t="s">
        <v>12</v>
      </c>
      <c r="AC3" s="296" t="s">
        <v>12</v>
      </c>
      <c r="AD3" s="296" t="s">
        <v>12</v>
      </c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699</v>
      </c>
      <c r="B4" t="s">
        <v>29</v>
      </c>
      <c r="C4" t="s">
        <v>30</v>
      </c>
      <c r="D4">
        <v>3</v>
      </c>
      <c r="E4" t="s">
        <v>19</v>
      </c>
      <c r="F4" t="s">
        <v>16</v>
      </c>
      <c r="G4" s="11">
        <v>8.75</v>
      </c>
      <c r="H4" s="11">
        <v>8.75</v>
      </c>
      <c r="I4" s="11">
        <v>8.75</v>
      </c>
      <c r="J4" s="11">
        <v>8.75</v>
      </c>
      <c r="K4" s="12">
        <v>6.3140000000000001</v>
      </c>
      <c r="L4" s="12">
        <v>6.3140000000000001</v>
      </c>
      <c r="M4" s="12">
        <v>6.3140000000000001</v>
      </c>
      <c r="N4" s="12">
        <v>6.3140000000000001</v>
      </c>
      <c r="O4" s="233">
        <v>6.54</v>
      </c>
      <c r="P4" s="233">
        <v>6.6</v>
      </c>
      <c r="Q4" s="233">
        <v>6.6</v>
      </c>
      <c r="R4" s="233">
        <v>6.6</v>
      </c>
      <c r="S4" s="10">
        <v>0.5</v>
      </c>
      <c r="T4" s="10">
        <v>0.5</v>
      </c>
      <c r="U4" s="10">
        <v>0.5</v>
      </c>
      <c r="V4" s="10">
        <v>0.5</v>
      </c>
      <c r="W4" s="290">
        <v>0.5</v>
      </c>
      <c r="X4" s="290">
        <v>0.5</v>
      </c>
      <c r="Y4" s="290">
        <v>0.5</v>
      </c>
      <c r="Z4" s="293">
        <v>0.5</v>
      </c>
      <c r="AA4" s="298">
        <f t="shared" ref="AA4:AD5" si="0">W4-S4</f>
        <v>0</v>
      </c>
      <c r="AB4" s="298">
        <f t="shared" si="0"/>
        <v>0</v>
      </c>
      <c r="AC4" s="298">
        <f t="shared" si="0"/>
        <v>0</v>
      </c>
      <c r="AD4" s="298">
        <f t="shared" si="0"/>
        <v>0</v>
      </c>
    </row>
    <row r="5" spans="1:95" x14ac:dyDescent="0.2">
      <c r="A5">
        <v>543</v>
      </c>
      <c r="B5" t="s">
        <v>621</v>
      </c>
      <c r="C5" t="s">
        <v>366</v>
      </c>
      <c r="D5">
        <v>3</v>
      </c>
      <c r="E5" t="s">
        <v>166</v>
      </c>
      <c r="F5" t="s">
        <v>21</v>
      </c>
      <c r="G5" s="11">
        <v>8.75</v>
      </c>
      <c r="H5" s="11">
        <v>8.75</v>
      </c>
      <c r="I5" s="11">
        <v>8.75</v>
      </c>
      <c r="J5" s="11">
        <v>8.75</v>
      </c>
      <c r="K5" s="12">
        <v>6.3140000000000001</v>
      </c>
      <c r="L5" s="12">
        <v>6.3140000000000001</v>
      </c>
      <c r="M5" s="12">
        <v>6.3140000000000001</v>
      </c>
      <c r="N5" s="12">
        <v>6.3140000000000001</v>
      </c>
      <c r="O5" s="233">
        <v>6.54</v>
      </c>
      <c r="P5" s="233">
        <v>6.6</v>
      </c>
      <c r="Q5" s="233">
        <v>6.6</v>
      </c>
      <c r="R5" s="233">
        <v>6.6</v>
      </c>
      <c r="S5" s="10">
        <v>0</v>
      </c>
      <c r="T5" s="10">
        <v>0</v>
      </c>
      <c r="U5" s="10">
        <v>0</v>
      </c>
      <c r="V5" s="10">
        <v>0</v>
      </c>
      <c r="W5" s="287">
        <v>0</v>
      </c>
      <c r="X5" s="287">
        <v>0</v>
      </c>
      <c r="Y5" s="287">
        <v>0</v>
      </c>
      <c r="Z5" s="294">
        <v>0</v>
      </c>
      <c r="AA5" s="298">
        <f t="shared" si="0"/>
        <v>0</v>
      </c>
      <c r="AB5" s="298">
        <f t="shared" si="0"/>
        <v>0</v>
      </c>
      <c r="AC5" s="298">
        <f t="shared" si="0"/>
        <v>0</v>
      </c>
      <c r="AD5" s="298">
        <f t="shared" si="0"/>
        <v>0</v>
      </c>
    </row>
    <row r="6" spans="1:95" x14ac:dyDescent="0.2">
      <c r="A6">
        <v>552</v>
      </c>
      <c r="B6" t="s">
        <v>622</v>
      </c>
      <c r="C6" t="s">
        <v>129</v>
      </c>
      <c r="D6">
        <v>3</v>
      </c>
      <c r="E6" t="s">
        <v>19</v>
      </c>
      <c r="F6" t="s">
        <v>344</v>
      </c>
      <c r="G6" s="11">
        <v>0.34</v>
      </c>
      <c r="H6" s="11">
        <v>0.34</v>
      </c>
      <c r="I6" s="11">
        <v>0.22700000000000001</v>
      </c>
      <c r="J6" s="11">
        <v>0</v>
      </c>
      <c r="K6" s="12">
        <v>0</v>
      </c>
      <c r="L6" s="12">
        <v>0</v>
      </c>
      <c r="M6" s="12">
        <v>0</v>
      </c>
      <c r="N6" s="12">
        <v>0</v>
      </c>
      <c r="O6" s="233">
        <v>0</v>
      </c>
      <c r="P6" s="233">
        <v>0</v>
      </c>
      <c r="Q6" s="233">
        <v>0</v>
      </c>
      <c r="R6" s="233">
        <v>0</v>
      </c>
      <c r="S6" s="10">
        <v>0</v>
      </c>
      <c r="T6" s="10">
        <v>0</v>
      </c>
      <c r="U6" s="10">
        <v>0</v>
      </c>
      <c r="V6" s="10">
        <v>0</v>
      </c>
      <c r="W6" s="287">
        <v>0</v>
      </c>
      <c r="X6" s="287">
        <v>0</v>
      </c>
      <c r="Y6" s="287">
        <v>0</v>
      </c>
      <c r="Z6" s="294">
        <v>0</v>
      </c>
      <c r="AA6" s="298">
        <f t="shared" ref="AA6:AA30" si="1">W6-S6</f>
        <v>0</v>
      </c>
      <c r="AB6" s="298">
        <f t="shared" ref="AB6:AB30" si="2">X6-T6</f>
        <v>0</v>
      </c>
      <c r="AC6" s="298">
        <f t="shared" ref="AC6:AC30" si="3">Y6-U6</f>
        <v>0</v>
      </c>
      <c r="AD6" s="298">
        <f t="shared" ref="AD6:AD30" si="4">Z6-V6</f>
        <v>0</v>
      </c>
    </row>
    <row r="7" spans="1:95" x14ac:dyDescent="0.2">
      <c r="A7">
        <v>700</v>
      </c>
      <c r="B7" t="s">
        <v>33</v>
      </c>
      <c r="C7" t="s">
        <v>30</v>
      </c>
      <c r="D7">
        <v>3</v>
      </c>
      <c r="E7" t="s">
        <v>19</v>
      </c>
      <c r="F7" t="s">
        <v>16</v>
      </c>
      <c r="G7" s="11">
        <v>0</v>
      </c>
      <c r="H7" s="11">
        <v>0</v>
      </c>
      <c r="I7" s="11">
        <v>0</v>
      </c>
      <c r="J7" s="11">
        <v>0</v>
      </c>
      <c r="K7" s="12">
        <v>0</v>
      </c>
      <c r="L7" s="12">
        <v>0</v>
      </c>
      <c r="M7" s="12">
        <v>0</v>
      </c>
      <c r="N7" s="12">
        <v>0</v>
      </c>
      <c r="O7" s="233">
        <v>0</v>
      </c>
      <c r="P7" s="233">
        <v>0</v>
      </c>
      <c r="Q7" s="233">
        <v>0</v>
      </c>
      <c r="R7" s="233">
        <v>0</v>
      </c>
      <c r="S7" s="10">
        <v>0.1</v>
      </c>
      <c r="T7" s="10">
        <v>0.1</v>
      </c>
      <c r="U7" s="10">
        <v>0.1</v>
      </c>
      <c r="V7" s="10">
        <v>0.1</v>
      </c>
      <c r="W7" s="290">
        <v>0.1</v>
      </c>
      <c r="X7" s="290">
        <v>0.1</v>
      </c>
      <c r="Y7" s="290">
        <v>0.1</v>
      </c>
      <c r="Z7" s="293">
        <v>0.1</v>
      </c>
      <c r="AA7" s="298">
        <f t="shared" si="1"/>
        <v>0</v>
      </c>
      <c r="AB7" s="298">
        <f t="shared" si="2"/>
        <v>0</v>
      </c>
      <c r="AC7" s="298">
        <f t="shared" si="3"/>
        <v>0</v>
      </c>
      <c r="AD7" s="298">
        <f t="shared" si="4"/>
        <v>0</v>
      </c>
    </row>
    <row r="8" spans="1:95" x14ac:dyDescent="0.2">
      <c r="A8">
        <v>709</v>
      </c>
      <c r="B8" t="s">
        <v>149</v>
      </c>
      <c r="C8" t="s">
        <v>80</v>
      </c>
      <c r="D8">
        <v>3</v>
      </c>
      <c r="E8" t="s">
        <v>19</v>
      </c>
      <c r="F8" t="s">
        <v>16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2">
        <v>0</v>
      </c>
      <c r="M8" s="12">
        <v>0</v>
      </c>
      <c r="N8" s="12">
        <v>0</v>
      </c>
      <c r="O8" s="233">
        <v>0</v>
      </c>
      <c r="P8" s="233">
        <v>0</v>
      </c>
      <c r="Q8" s="233">
        <v>0</v>
      </c>
      <c r="R8" s="233">
        <v>0</v>
      </c>
      <c r="S8" s="10">
        <v>0.5</v>
      </c>
      <c r="T8" s="10">
        <v>0.5</v>
      </c>
      <c r="U8" s="10">
        <v>0.5</v>
      </c>
      <c r="V8" s="10">
        <v>0.5</v>
      </c>
      <c r="W8" s="290">
        <v>0.2</v>
      </c>
      <c r="X8" s="290">
        <v>0.2</v>
      </c>
      <c r="Y8" s="290">
        <v>0.2</v>
      </c>
      <c r="Z8" s="293">
        <v>0.2</v>
      </c>
      <c r="AA8" s="298">
        <f t="shared" si="1"/>
        <v>-0.3</v>
      </c>
      <c r="AB8" s="298">
        <f t="shared" si="2"/>
        <v>-0.3</v>
      </c>
      <c r="AC8" s="298">
        <f t="shared" si="3"/>
        <v>-0.3</v>
      </c>
      <c r="AD8" s="298">
        <f t="shared" si="4"/>
        <v>-0.3</v>
      </c>
    </row>
    <row r="9" spans="1:95" x14ac:dyDescent="0.2">
      <c r="A9">
        <v>710</v>
      </c>
      <c r="B9" t="s">
        <v>159</v>
      </c>
      <c r="C9" t="s">
        <v>80</v>
      </c>
      <c r="D9">
        <v>3</v>
      </c>
      <c r="E9" t="s">
        <v>19</v>
      </c>
      <c r="F9" t="s">
        <v>16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2">
        <v>0</v>
      </c>
      <c r="M9" s="12">
        <v>0</v>
      </c>
      <c r="N9" s="12">
        <v>0</v>
      </c>
      <c r="O9" s="233">
        <v>0</v>
      </c>
      <c r="P9" s="233">
        <v>0</v>
      </c>
      <c r="Q9" s="233">
        <v>0</v>
      </c>
      <c r="R9" s="233">
        <v>0</v>
      </c>
      <c r="S9" s="10">
        <v>0.1</v>
      </c>
      <c r="T9" s="10">
        <v>0.1</v>
      </c>
      <c r="U9" s="10">
        <v>0.1</v>
      </c>
      <c r="V9" s="10">
        <v>0.1</v>
      </c>
      <c r="W9" s="290">
        <v>0.1</v>
      </c>
      <c r="X9" s="290">
        <v>0.1</v>
      </c>
      <c r="Y9" s="290">
        <v>0.1</v>
      </c>
      <c r="Z9" s="293">
        <v>0.1</v>
      </c>
      <c r="AA9" s="298">
        <f t="shared" si="1"/>
        <v>0</v>
      </c>
      <c r="AB9" s="298">
        <f t="shared" si="2"/>
        <v>0</v>
      </c>
      <c r="AC9" s="298">
        <f t="shared" si="3"/>
        <v>0</v>
      </c>
      <c r="AD9" s="298">
        <f t="shared" si="4"/>
        <v>0</v>
      </c>
    </row>
    <row r="10" spans="1:95" x14ac:dyDescent="0.2">
      <c r="A10">
        <v>715</v>
      </c>
      <c r="B10" t="s">
        <v>518</v>
      </c>
      <c r="C10" t="s">
        <v>80</v>
      </c>
      <c r="D10">
        <v>3</v>
      </c>
      <c r="E10" t="s">
        <v>19</v>
      </c>
      <c r="F10" t="s">
        <v>16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12">
        <v>0</v>
      </c>
      <c r="M10" s="12">
        <v>0</v>
      </c>
      <c r="N10" s="12">
        <v>0</v>
      </c>
      <c r="O10" s="233">
        <v>0</v>
      </c>
      <c r="P10" s="233">
        <v>0</v>
      </c>
      <c r="Q10" s="233">
        <v>0</v>
      </c>
      <c r="R10" s="233">
        <v>0</v>
      </c>
      <c r="S10" s="10">
        <v>0.5</v>
      </c>
      <c r="T10" s="10">
        <v>0.5</v>
      </c>
      <c r="U10" s="10">
        <v>0.5</v>
      </c>
      <c r="V10" s="10">
        <v>0.5</v>
      </c>
      <c r="W10" s="290">
        <v>0.5</v>
      </c>
      <c r="X10" s="290">
        <v>0.5</v>
      </c>
      <c r="Y10" s="290">
        <v>0.5</v>
      </c>
      <c r="Z10" s="293">
        <v>0.5</v>
      </c>
      <c r="AA10" s="298">
        <f t="shared" si="1"/>
        <v>0</v>
      </c>
      <c r="AB10" s="298">
        <f t="shared" si="2"/>
        <v>0</v>
      </c>
      <c r="AC10" s="298">
        <f t="shared" si="3"/>
        <v>0</v>
      </c>
      <c r="AD10" s="298">
        <f t="shared" si="4"/>
        <v>0</v>
      </c>
    </row>
    <row r="11" spans="1:95" x14ac:dyDescent="0.2">
      <c r="A11">
        <v>713</v>
      </c>
      <c r="B11" t="s">
        <v>152</v>
      </c>
      <c r="C11" t="s">
        <v>80</v>
      </c>
      <c r="D11">
        <v>3</v>
      </c>
      <c r="E11" t="s">
        <v>19</v>
      </c>
      <c r="F11" t="s">
        <v>16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2">
        <v>0</v>
      </c>
      <c r="M11" s="12">
        <v>0</v>
      </c>
      <c r="N11" s="12">
        <v>0</v>
      </c>
      <c r="O11" s="233">
        <v>0</v>
      </c>
      <c r="P11" s="233">
        <v>0</v>
      </c>
      <c r="Q11" s="233">
        <v>0</v>
      </c>
      <c r="R11" s="233">
        <v>0</v>
      </c>
      <c r="S11" s="10">
        <v>0.1</v>
      </c>
      <c r="T11" s="10">
        <v>0.1</v>
      </c>
      <c r="U11" s="10">
        <v>0.1</v>
      </c>
      <c r="V11" s="10">
        <v>0.1</v>
      </c>
      <c r="W11" s="290">
        <v>0</v>
      </c>
      <c r="X11" s="290">
        <v>0</v>
      </c>
      <c r="Y11" s="290">
        <v>0</v>
      </c>
      <c r="Z11" s="293">
        <v>0</v>
      </c>
      <c r="AA11" s="298">
        <f t="shared" si="1"/>
        <v>-0.1</v>
      </c>
      <c r="AB11" s="298">
        <f t="shared" si="2"/>
        <v>-0.1</v>
      </c>
      <c r="AC11" s="298">
        <f t="shared" si="3"/>
        <v>-0.1</v>
      </c>
      <c r="AD11" s="298">
        <f t="shared" si="4"/>
        <v>-0.1</v>
      </c>
    </row>
    <row r="12" spans="1:95" x14ac:dyDescent="0.2">
      <c r="A12">
        <v>717</v>
      </c>
      <c r="B12" t="s">
        <v>538</v>
      </c>
      <c r="C12" t="s">
        <v>156</v>
      </c>
      <c r="D12">
        <v>3</v>
      </c>
      <c r="E12" t="s">
        <v>142</v>
      </c>
      <c r="F12" t="s">
        <v>16</v>
      </c>
      <c r="G12" s="11">
        <v>0</v>
      </c>
      <c r="H12" s="11">
        <v>0</v>
      </c>
      <c r="I12" s="11">
        <v>0</v>
      </c>
      <c r="J12" s="11">
        <v>0</v>
      </c>
      <c r="K12" s="12">
        <v>0</v>
      </c>
      <c r="L12" s="12">
        <v>0</v>
      </c>
      <c r="M12" s="12">
        <v>0</v>
      </c>
      <c r="N12" s="12">
        <v>0</v>
      </c>
      <c r="O12" s="233">
        <v>0</v>
      </c>
      <c r="P12" s="233">
        <v>0</v>
      </c>
      <c r="Q12" s="233">
        <v>0</v>
      </c>
      <c r="R12" s="233">
        <v>0</v>
      </c>
      <c r="S12" s="10">
        <v>0.25</v>
      </c>
      <c r="T12" s="10">
        <v>0.25</v>
      </c>
      <c r="U12" s="10">
        <v>0.25</v>
      </c>
      <c r="V12" s="10">
        <v>0.25</v>
      </c>
      <c r="W12" s="290">
        <v>0.5</v>
      </c>
      <c r="X12" s="290">
        <v>0.5</v>
      </c>
      <c r="Y12" s="290">
        <v>0.5</v>
      </c>
      <c r="Z12" s="293">
        <v>0.5</v>
      </c>
      <c r="AA12" s="298">
        <f t="shared" si="1"/>
        <v>0.25</v>
      </c>
      <c r="AB12" s="298">
        <f t="shared" si="2"/>
        <v>0.25</v>
      </c>
      <c r="AC12" s="298">
        <f t="shared" si="3"/>
        <v>0.25</v>
      </c>
      <c r="AD12" s="298">
        <f t="shared" si="4"/>
        <v>0.25</v>
      </c>
    </row>
    <row r="13" spans="1:95" x14ac:dyDescent="0.2">
      <c r="A13">
        <v>702</v>
      </c>
      <c r="B13" t="s">
        <v>158</v>
      </c>
      <c r="C13" t="s">
        <v>30</v>
      </c>
      <c r="D13">
        <v>3</v>
      </c>
      <c r="E13" t="s">
        <v>139</v>
      </c>
      <c r="F13" t="s">
        <v>21</v>
      </c>
      <c r="G13" s="11">
        <v>0</v>
      </c>
      <c r="H13" s="11">
        <v>0</v>
      </c>
      <c r="I13" s="11">
        <v>0</v>
      </c>
      <c r="J13" s="11">
        <v>0</v>
      </c>
      <c r="K13" s="12">
        <v>0</v>
      </c>
      <c r="L13" s="12">
        <v>0</v>
      </c>
      <c r="M13" s="12">
        <v>0</v>
      </c>
      <c r="N13" s="12">
        <v>0</v>
      </c>
      <c r="O13" s="233">
        <v>0</v>
      </c>
      <c r="P13" s="233">
        <v>0</v>
      </c>
      <c r="Q13" s="233">
        <v>0</v>
      </c>
      <c r="R13" s="233">
        <v>0</v>
      </c>
      <c r="S13" s="10">
        <v>0.2</v>
      </c>
      <c r="T13" s="10">
        <v>0.2</v>
      </c>
      <c r="U13" s="10">
        <v>0.2</v>
      </c>
      <c r="V13" s="10">
        <v>0.2</v>
      </c>
      <c r="W13" s="290">
        <v>0.2</v>
      </c>
      <c r="X13" s="290">
        <v>0.2</v>
      </c>
      <c r="Y13" s="290">
        <v>0.2</v>
      </c>
      <c r="Z13" s="293">
        <v>0.2</v>
      </c>
      <c r="AA13" s="298">
        <f t="shared" si="1"/>
        <v>0</v>
      </c>
      <c r="AB13" s="298">
        <f t="shared" si="2"/>
        <v>0</v>
      </c>
      <c r="AC13" s="298">
        <f t="shared" si="3"/>
        <v>0</v>
      </c>
      <c r="AD13" s="298">
        <f t="shared" si="4"/>
        <v>0</v>
      </c>
    </row>
    <row r="14" spans="1:95" x14ac:dyDescent="0.2">
      <c r="A14">
        <v>704</v>
      </c>
      <c r="B14" t="s">
        <v>141</v>
      </c>
      <c r="C14" t="s">
        <v>88</v>
      </c>
      <c r="D14">
        <v>3</v>
      </c>
      <c r="E14" t="s">
        <v>142</v>
      </c>
      <c r="F14" t="s">
        <v>21</v>
      </c>
      <c r="G14" s="11">
        <v>0</v>
      </c>
      <c r="H14" s="11">
        <v>0</v>
      </c>
      <c r="I14" s="11">
        <v>0</v>
      </c>
      <c r="J14" s="11">
        <v>0</v>
      </c>
      <c r="K14" s="12">
        <v>0</v>
      </c>
      <c r="L14" s="12">
        <v>0</v>
      </c>
      <c r="M14" s="12">
        <v>0</v>
      </c>
      <c r="N14" s="12">
        <v>0</v>
      </c>
      <c r="O14" s="233">
        <v>0</v>
      </c>
      <c r="P14" s="233">
        <v>0</v>
      </c>
      <c r="Q14" s="233">
        <v>0</v>
      </c>
      <c r="R14" s="233">
        <v>0</v>
      </c>
      <c r="S14" s="10">
        <v>0.5</v>
      </c>
      <c r="T14" s="10">
        <v>0.5</v>
      </c>
      <c r="U14" s="10">
        <v>0.5</v>
      </c>
      <c r="V14" s="10">
        <v>0.5</v>
      </c>
      <c r="W14" s="290">
        <v>0.5</v>
      </c>
      <c r="X14" s="290">
        <v>0.5</v>
      </c>
      <c r="Y14" s="290">
        <v>0.5</v>
      </c>
      <c r="Z14" s="293">
        <v>0.5</v>
      </c>
      <c r="AA14" s="298">
        <f t="shared" si="1"/>
        <v>0</v>
      </c>
      <c r="AB14" s="298">
        <f t="shared" si="2"/>
        <v>0</v>
      </c>
      <c r="AC14" s="298">
        <f t="shared" si="3"/>
        <v>0</v>
      </c>
      <c r="AD14" s="298">
        <f t="shared" si="4"/>
        <v>0</v>
      </c>
    </row>
    <row r="15" spans="1:95" x14ac:dyDescent="0.2">
      <c r="A15">
        <v>719</v>
      </c>
      <c r="B15" t="s">
        <v>542</v>
      </c>
      <c r="C15" t="s">
        <v>387</v>
      </c>
      <c r="D15">
        <v>3</v>
      </c>
      <c r="E15" t="s">
        <v>139</v>
      </c>
      <c r="F15" t="s">
        <v>16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  <c r="L15" s="12">
        <v>0</v>
      </c>
      <c r="M15" s="12">
        <v>0</v>
      </c>
      <c r="N15" s="12">
        <v>0</v>
      </c>
      <c r="O15" s="233">
        <v>0</v>
      </c>
      <c r="P15" s="233">
        <v>0</v>
      </c>
      <c r="Q15" s="233">
        <v>0</v>
      </c>
      <c r="R15" s="233">
        <v>0</v>
      </c>
      <c r="S15" s="10">
        <v>0.5</v>
      </c>
      <c r="T15" s="10">
        <v>0.5</v>
      </c>
      <c r="U15" s="10">
        <v>0.5</v>
      </c>
      <c r="V15" s="10">
        <v>0.5</v>
      </c>
      <c r="W15" s="290">
        <v>0.25</v>
      </c>
      <c r="X15" s="290">
        <v>0.25</v>
      </c>
      <c r="Y15" s="290">
        <v>0.25</v>
      </c>
      <c r="Z15" s="293">
        <v>0.25</v>
      </c>
      <c r="AA15" s="298">
        <f t="shared" si="1"/>
        <v>-0.25</v>
      </c>
      <c r="AB15" s="298">
        <f t="shared" si="2"/>
        <v>-0.25</v>
      </c>
      <c r="AC15" s="298">
        <f t="shared" si="3"/>
        <v>-0.25</v>
      </c>
      <c r="AD15" s="298">
        <f t="shared" si="4"/>
        <v>-0.25</v>
      </c>
    </row>
    <row r="16" spans="1:95" x14ac:dyDescent="0.2">
      <c r="A16">
        <v>721</v>
      </c>
      <c r="B16" t="s">
        <v>543</v>
      </c>
      <c r="C16" t="s">
        <v>366</v>
      </c>
      <c r="D16">
        <v>3</v>
      </c>
      <c r="E16" t="s">
        <v>142</v>
      </c>
      <c r="F16" t="s">
        <v>16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2">
        <v>0</v>
      </c>
      <c r="M16" s="12">
        <v>0</v>
      </c>
      <c r="N16" s="12">
        <v>0</v>
      </c>
      <c r="O16" s="233">
        <v>0</v>
      </c>
      <c r="P16" s="233">
        <v>0</v>
      </c>
      <c r="Q16" s="233">
        <v>0</v>
      </c>
      <c r="R16" s="233">
        <v>0</v>
      </c>
      <c r="S16" s="10">
        <v>0.5</v>
      </c>
      <c r="T16" s="10">
        <v>0.5</v>
      </c>
      <c r="U16" s="10">
        <v>0.5</v>
      </c>
      <c r="V16" s="10">
        <v>0.5</v>
      </c>
      <c r="W16" s="290">
        <v>0.5</v>
      </c>
      <c r="X16" s="290">
        <v>0.5</v>
      </c>
      <c r="Y16" s="290">
        <v>0.5</v>
      </c>
      <c r="Z16" s="293">
        <v>0.5</v>
      </c>
      <c r="AA16" s="298">
        <f t="shared" si="1"/>
        <v>0</v>
      </c>
      <c r="AB16" s="298">
        <f t="shared" si="2"/>
        <v>0</v>
      </c>
      <c r="AC16" s="298">
        <f t="shared" si="3"/>
        <v>0</v>
      </c>
      <c r="AD16" s="298">
        <f t="shared" si="4"/>
        <v>0</v>
      </c>
    </row>
    <row r="17" spans="1:30" x14ac:dyDescent="0.2">
      <c r="A17">
        <v>708</v>
      </c>
      <c r="B17" t="s">
        <v>515</v>
      </c>
      <c r="C17" t="s">
        <v>88</v>
      </c>
      <c r="D17">
        <v>3</v>
      </c>
      <c r="E17" t="s">
        <v>142</v>
      </c>
      <c r="F17" t="s">
        <v>37</v>
      </c>
      <c r="G17" s="11">
        <v>0</v>
      </c>
      <c r="H17" s="11">
        <v>0</v>
      </c>
      <c r="I17" s="11">
        <v>0</v>
      </c>
      <c r="J17" s="11">
        <v>0</v>
      </c>
      <c r="K17" s="12">
        <v>0</v>
      </c>
      <c r="L17" s="12">
        <v>0</v>
      </c>
      <c r="M17" s="12">
        <v>0</v>
      </c>
      <c r="N17" s="12">
        <v>0</v>
      </c>
      <c r="O17" s="233">
        <v>0</v>
      </c>
      <c r="P17" s="233">
        <v>0</v>
      </c>
      <c r="Q17" s="233">
        <v>0</v>
      </c>
      <c r="R17" s="233">
        <v>0</v>
      </c>
      <c r="S17" s="10">
        <v>0.4</v>
      </c>
      <c r="T17" s="10">
        <v>0</v>
      </c>
      <c r="U17" s="10">
        <v>0</v>
      </c>
      <c r="V17" s="10">
        <v>0.4</v>
      </c>
      <c r="W17" s="290">
        <v>0</v>
      </c>
      <c r="X17" s="290">
        <v>0</v>
      </c>
      <c r="Y17" s="290">
        <v>0</v>
      </c>
      <c r="Z17" s="293">
        <v>0</v>
      </c>
      <c r="AA17" s="298">
        <f t="shared" si="1"/>
        <v>-0.4</v>
      </c>
      <c r="AB17" s="298">
        <f t="shared" si="2"/>
        <v>0</v>
      </c>
      <c r="AC17" s="298">
        <f t="shared" si="3"/>
        <v>0</v>
      </c>
      <c r="AD17" s="298">
        <f t="shared" si="4"/>
        <v>-0.4</v>
      </c>
    </row>
    <row r="18" spans="1:30" x14ac:dyDescent="0.2">
      <c r="A18">
        <v>711</v>
      </c>
      <c r="B18" t="s">
        <v>106</v>
      </c>
      <c r="C18" t="s">
        <v>80</v>
      </c>
      <c r="D18">
        <v>3</v>
      </c>
      <c r="E18" t="s">
        <v>19</v>
      </c>
      <c r="F18" t="s">
        <v>16</v>
      </c>
      <c r="G18" s="11">
        <v>0</v>
      </c>
      <c r="H18" s="11">
        <v>0</v>
      </c>
      <c r="I18" s="11">
        <v>0</v>
      </c>
      <c r="J18" s="11">
        <v>0</v>
      </c>
      <c r="K18" s="12">
        <v>0</v>
      </c>
      <c r="L18" s="12">
        <v>0</v>
      </c>
      <c r="M18" s="12">
        <v>0</v>
      </c>
      <c r="N18" s="12">
        <v>0</v>
      </c>
      <c r="O18" s="233">
        <v>0</v>
      </c>
      <c r="P18" s="233">
        <v>0</v>
      </c>
      <c r="Q18" s="233">
        <v>0</v>
      </c>
      <c r="R18" s="233">
        <v>0</v>
      </c>
      <c r="S18" s="10">
        <v>0.5</v>
      </c>
      <c r="T18" s="10">
        <v>0.5</v>
      </c>
      <c r="U18" s="10">
        <v>0.5</v>
      </c>
      <c r="V18" s="10">
        <v>0.5</v>
      </c>
      <c r="W18" s="290">
        <v>0.5</v>
      </c>
      <c r="X18" s="290">
        <v>0.5</v>
      </c>
      <c r="Y18" s="290">
        <v>0.5</v>
      </c>
      <c r="Z18" s="293">
        <v>0.5</v>
      </c>
      <c r="AA18" s="298">
        <f t="shared" si="1"/>
        <v>0</v>
      </c>
      <c r="AB18" s="298">
        <f t="shared" si="2"/>
        <v>0</v>
      </c>
      <c r="AC18" s="298">
        <f t="shared" si="3"/>
        <v>0</v>
      </c>
      <c r="AD18" s="298">
        <f t="shared" si="4"/>
        <v>0</v>
      </c>
    </row>
    <row r="19" spans="1:30" x14ac:dyDescent="0.2">
      <c r="A19">
        <v>714</v>
      </c>
      <c r="B19" t="s">
        <v>153</v>
      </c>
      <c r="C19" t="s">
        <v>80</v>
      </c>
      <c r="D19">
        <v>3</v>
      </c>
      <c r="E19" t="s">
        <v>19</v>
      </c>
      <c r="F19" t="s">
        <v>16</v>
      </c>
      <c r="G19" s="11">
        <v>0</v>
      </c>
      <c r="H19" s="11">
        <v>0</v>
      </c>
      <c r="I19" s="11">
        <v>0</v>
      </c>
      <c r="J19" s="11">
        <v>0</v>
      </c>
      <c r="K19" s="12">
        <v>0</v>
      </c>
      <c r="L19" s="12">
        <v>0</v>
      </c>
      <c r="M19" s="12">
        <v>0</v>
      </c>
      <c r="N19" s="12">
        <v>0</v>
      </c>
      <c r="O19" s="233">
        <v>0</v>
      </c>
      <c r="P19" s="233">
        <v>0</v>
      </c>
      <c r="Q19" s="233">
        <v>0</v>
      </c>
      <c r="R19" s="233">
        <v>0</v>
      </c>
      <c r="S19" s="10">
        <v>0.2</v>
      </c>
      <c r="T19" s="10">
        <v>0.2</v>
      </c>
      <c r="U19" s="10">
        <v>0.2</v>
      </c>
      <c r="V19" s="10">
        <v>0.2</v>
      </c>
      <c r="W19" s="287">
        <v>0.2</v>
      </c>
      <c r="X19" s="287">
        <v>0.2</v>
      </c>
      <c r="Y19" s="287">
        <v>0.2</v>
      </c>
      <c r="Z19" s="294">
        <v>0.2</v>
      </c>
      <c r="AA19" s="298">
        <f t="shared" si="1"/>
        <v>0</v>
      </c>
      <c r="AB19" s="298">
        <f t="shared" si="2"/>
        <v>0</v>
      </c>
      <c r="AC19" s="298">
        <f t="shared" si="3"/>
        <v>0</v>
      </c>
      <c r="AD19" s="298">
        <f t="shared" si="4"/>
        <v>0</v>
      </c>
    </row>
    <row r="20" spans="1:30" x14ac:dyDescent="0.2">
      <c r="A20">
        <v>716</v>
      </c>
      <c r="B20" t="s">
        <v>535</v>
      </c>
      <c r="C20" t="s">
        <v>88</v>
      </c>
      <c r="D20">
        <v>3</v>
      </c>
      <c r="E20" t="s">
        <v>142</v>
      </c>
      <c r="F20" t="s">
        <v>16</v>
      </c>
      <c r="G20" s="11">
        <v>0</v>
      </c>
      <c r="H20" s="11">
        <v>0</v>
      </c>
      <c r="I20" s="11">
        <v>0</v>
      </c>
      <c r="J20" s="11">
        <v>0</v>
      </c>
      <c r="K20" s="12">
        <v>0</v>
      </c>
      <c r="L20" s="12">
        <v>0</v>
      </c>
      <c r="M20" s="12">
        <v>0</v>
      </c>
      <c r="N20" s="12">
        <v>0</v>
      </c>
      <c r="O20" s="233">
        <v>0</v>
      </c>
      <c r="P20" s="233">
        <v>0</v>
      </c>
      <c r="Q20" s="233">
        <v>0</v>
      </c>
      <c r="R20" s="233">
        <v>0</v>
      </c>
      <c r="S20" s="10">
        <v>0.25</v>
      </c>
      <c r="T20" s="10">
        <v>0.25</v>
      </c>
      <c r="U20" s="10">
        <v>0.25</v>
      </c>
      <c r="V20" s="10">
        <v>0.25</v>
      </c>
      <c r="W20" s="290">
        <v>0.25</v>
      </c>
      <c r="X20" s="290">
        <v>0.25</v>
      </c>
      <c r="Y20" s="290">
        <v>0.25</v>
      </c>
      <c r="Z20" s="293">
        <v>0.25</v>
      </c>
      <c r="AA20" s="298">
        <f t="shared" si="1"/>
        <v>0</v>
      </c>
      <c r="AB20" s="298">
        <f t="shared" si="2"/>
        <v>0</v>
      </c>
      <c r="AC20" s="298">
        <f t="shared" si="3"/>
        <v>0</v>
      </c>
      <c r="AD20" s="298">
        <f t="shared" si="4"/>
        <v>0</v>
      </c>
    </row>
    <row r="21" spans="1:30" x14ac:dyDescent="0.2">
      <c r="A21">
        <v>701</v>
      </c>
      <c r="B21" t="s">
        <v>177</v>
      </c>
      <c r="C21" t="s">
        <v>30</v>
      </c>
      <c r="D21">
        <v>3</v>
      </c>
      <c r="E21" t="s">
        <v>19</v>
      </c>
      <c r="F21" t="s">
        <v>16</v>
      </c>
      <c r="G21" s="11">
        <v>0</v>
      </c>
      <c r="H21" s="11">
        <v>0</v>
      </c>
      <c r="I21" s="11">
        <v>0</v>
      </c>
      <c r="J21" s="11">
        <v>0</v>
      </c>
      <c r="K21" s="12">
        <v>0</v>
      </c>
      <c r="L21" s="12">
        <v>0</v>
      </c>
      <c r="M21" s="12">
        <v>0</v>
      </c>
      <c r="N21" s="12">
        <v>0</v>
      </c>
      <c r="O21" s="233">
        <v>0</v>
      </c>
      <c r="P21" s="233">
        <v>0</v>
      </c>
      <c r="Q21" s="233">
        <v>0</v>
      </c>
      <c r="R21" s="233">
        <v>0</v>
      </c>
      <c r="S21" s="10">
        <v>0.2</v>
      </c>
      <c r="T21" s="10">
        <v>0.2</v>
      </c>
      <c r="U21" s="10">
        <v>0.2</v>
      </c>
      <c r="V21" s="10">
        <v>0.2</v>
      </c>
      <c r="W21" s="290">
        <v>0.2</v>
      </c>
      <c r="X21" s="290">
        <v>0.2</v>
      </c>
      <c r="Y21" s="290">
        <v>0.2</v>
      </c>
      <c r="Z21" s="293">
        <v>0.2</v>
      </c>
      <c r="AA21" s="298">
        <f t="shared" si="1"/>
        <v>0</v>
      </c>
      <c r="AB21" s="298">
        <f t="shared" si="2"/>
        <v>0</v>
      </c>
      <c r="AC21" s="298">
        <f t="shared" si="3"/>
        <v>0</v>
      </c>
      <c r="AD21" s="298">
        <f t="shared" si="4"/>
        <v>0</v>
      </c>
    </row>
    <row r="22" spans="1:30" x14ac:dyDescent="0.2">
      <c r="A22">
        <v>703</v>
      </c>
      <c r="B22" t="s">
        <v>87</v>
      </c>
      <c r="C22" t="s">
        <v>88</v>
      </c>
      <c r="D22">
        <v>3</v>
      </c>
      <c r="E22" t="s">
        <v>19</v>
      </c>
      <c r="F22" t="s">
        <v>37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2">
        <v>0</v>
      </c>
      <c r="M22" s="12">
        <v>0</v>
      </c>
      <c r="N22" s="12">
        <v>0</v>
      </c>
      <c r="O22" s="233">
        <v>0</v>
      </c>
      <c r="P22" s="233">
        <v>0</v>
      </c>
      <c r="Q22" s="233">
        <v>0</v>
      </c>
      <c r="R22" s="233">
        <v>0</v>
      </c>
      <c r="S22" s="10">
        <v>1</v>
      </c>
      <c r="T22" s="10">
        <v>1</v>
      </c>
      <c r="U22" s="10">
        <v>1</v>
      </c>
      <c r="V22" s="10">
        <v>1</v>
      </c>
      <c r="W22" s="290">
        <v>1</v>
      </c>
      <c r="X22" s="290">
        <v>1</v>
      </c>
      <c r="Y22" s="290">
        <v>1</v>
      </c>
      <c r="Z22" s="293">
        <v>1</v>
      </c>
      <c r="AA22" s="298">
        <f t="shared" si="1"/>
        <v>0</v>
      </c>
      <c r="AB22" s="298">
        <f t="shared" si="2"/>
        <v>0</v>
      </c>
      <c r="AC22" s="298">
        <f t="shared" si="3"/>
        <v>0</v>
      </c>
      <c r="AD22" s="298">
        <f t="shared" si="4"/>
        <v>0</v>
      </c>
    </row>
    <row r="23" spans="1:30" x14ac:dyDescent="0.2">
      <c r="A23">
        <v>705</v>
      </c>
      <c r="B23" t="s">
        <v>43</v>
      </c>
      <c r="C23" t="s">
        <v>88</v>
      </c>
      <c r="D23">
        <v>3</v>
      </c>
      <c r="E23" t="s">
        <v>19</v>
      </c>
      <c r="F23" t="s">
        <v>21</v>
      </c>
      <c r="G23" s="11">
        <v>0</v>
      </c>
      <c r="H23" s="11">
        <v>0</v>
      </c>
      <c r="I23" s="11">
        <v>0</v>
      </c>
      <c r="J23" s="11">
        <v>0</v>
      </c>
      <c r="K23" s="12">
        <v>0</v>
      </c>
      <c r="L23" s="12">
        <v>0</v>
      </c>
      <c r="M23" s="12">
        <v>0</v>
      </c>
      <c r="N23" s="12">
        <v>0</v>
      </c>
      <c r="O23" s="233">
        <v>0</v>
      </c>
      <c r="P23" s="233">
        <v>0</v>
      </c>
      <c r="Q23" s="233">
        <v>0</v>
      </c>
      <c r="R23" s="233">
        <v>0</v>
      </c>
      <c r="S23" s="10">
        <v>0.75</v>
      </c>
      <c r="T23" s="10">
        <v>0.75</v>
      </c>
      <c r="U23" s="10">
        <v>0.5</v>
      </c>
      <c r="V23" s="10">
        <v>0.5</v>
      </c>
      <c r="W23" s="290">
        <v>0.5</v>
      </c>
      <c r="X23" s="290">
        <v>0.5</v>
      </c>
      <c r="Y23" s="290">
        <v>0.5</v>
      </c>
      <c r="Z23" s="293">
        <v>0.5</v>
      </c>
      <c r="AA23" s="298">
        <f t="shared" si="1"/>
        <v>-0.25</v>
      </c>
      <c r="AB23" s="298">
        <f t="shared" si="2"/>
        <v>-0.25</v>
      </c>
      <c r="AC23" s="298">
        <f t="shared" si="3"/>
        <v>0</v>
      </c>
      <c r="AD23" s="298">
        <f t="shared" si="4"/>
        <v>0</v>
      </c>
    </row>
    <row r="24" spans="1:30" x14ac:dyDescent="0.2">
      <c r="A24">
        <v>707</v>
      </c>
      <c r="B24" t="s">
        <v>147</v>
      </c>
      <c r="C24" t="s">
        <v>88</v>
      </c>
      <c r="D24">
        <v>3</v>
      </c>
      <c r="E24" t="s">
        <v>19</v>
      </c>
      <c r="F24" t="s">
        <v>16</v>
      </c>
      <c r="G24" s="11">
        <v>0</v>
      </c>
      <c r="H24" s="11">
        <v>0</v>
      </c>
      <c r="I24" s="11">
        <v>0</v>
      </c>
      <c r="J24" s="11">
        <v>0</v>
      </c>
      <c r="K24" s="12">
        <v>0</v>
      </c>
      <c r="L24" s="12">
        <v>0</v>
      </c>
      <c r="M24" s="12">
        <v>0</v>
      </c>
      <c r="N24" s="12">
        <v>0</v>
      </c>
      <c r="O24" s="233">
        <v>0</v>
      </c>
      <c r="P24" s="233">
        <v>0</v>
      </c>
      <c r="Q24" s="233">
        <v>0</v>
      </c>
      <c r="R24" s="233">
        <v>0</v>
      </c>
      <c r="S24" s="10">
        <v>0.5</v>
      </c>
      <c r="T24" s="10">
        <v>0.5</v>
      </c>
      <c r="U24" s="10">
        <v>0.5</v>
      </c>
      <c r="V24" s="10">
        <v>0.5</v>
      </c>
      <c r="W24" s="290">
        <v>0.5</v>
      </c>
      <c r="X24" s="290">
        <v>0.5</v>
      </c>
      <c r="Y24" s="290">
        <v>0.5</v>
      </c>
      <c r="Z24" s="293">
        <v>0.5</v>
      </c>
      <c r="AA24" s="298">
        <f t="shared" si="1"/>
        <v>0</v>
      </c>
      <c r="AB24" s="298">
        <f t="shared" si="2"/>
        <v>0</v>
      </c>
      <c r="AC24" s="298">
        <f t="shared" si="3"/>
        <v>0</v>
      </c>
      <c r="AD24" s="298">
        <f t="shared" si="4"/>
        <v>0</v>
      </c>
    </row>
    <row r="25" spans="1:30" x14ac:dyDescent="0.2">
      <c r="A25">
        <v>718</v>
      </c>
      <c r="B25" t="s">
        <v>540</v>
      </c>
      <c r="C25" t="s">
        <v>387</v>
      </c>
      <c r="D25">
        <v>3</v>
      </c>
      <c r="E25" t="s">
        <v>139</v>
      </c>
      <c r="F25" t="s">
        <v>16</v>
      </c>
      <c r="G25" s="11">
        <v>0</v>
      </c>
      <c r="H25" s="11">
        <v>0</v>
      </c>
      <c r="I25" s="11">
        <v>0</v>
      </c>
      <c r="J25" s="11">
        <v>0</v>
      </c>
      <c r="K25" s="12">
        <v>0</v>
      </c>
      <c r="L25" s="12">
        <v>0</v>
      </c>
      <c r="M25" s="12">
        <v>0</v>
      </c>
      <c r="N25" s="12">
        <v>0</v>
      </c>
      <c r="O25" s="233">
        <v>0</v>
      </c>
      <c r="P25" s="233">
        <v>0</v>
      </c>
      <c r="Q25" s="233">
        <v>0</v>
      </c>
      <c r="R25" s="233">
        <v>0</v>
      </c>
      <c r="S25" s="10">
        <v>0.5</v>
      </c>
      <c r="T25" s="10">
        <v>0.5</v>
      </c>
      <c r="U25" s="10">
        <v>0.5</v>
      </c>
      <c r="V25" s="10">
        <v>0.5</v>
      </c>
      <c r="W25" s="290">
        <v>0.25</v>
      </c>
      <c r="X25" s="290">
        <v>0.25</v>
      </c>
      <c r="Y25" s="290">
        <v>0.25</v>
      </c>
      <c r="Z25" s="293">
        <v>0.25</v>
      </c>
      <c r="AA25" s="298">
        <f t="shared" si="1"/>
        <v>-0.25</v>
      </c>
      <c r="AB25" s="298">
        <f t="shared" si="2"/>
        <v>-0.25</v>
      </c>
      <c r="AC25" s="298">
        <f t="shared" si="3"/>
        <v>-0.25</v>
      </c>
      <c r="AD25" s="298">
        <f t="shared" si="4"/>
        <v>-0.25</v>
      </c>
    </row>
    <row r="26" spans="1:30" x14ac:dyDescent="0.2">
      <c r="A26">
        <v>706</v>
      </c>
      <c r="B26" t="s">
        <v>514</v>
      </c>
      <c r="C26" t="s">
        <v>88</v>
      </c>
      <c r="D26">
        <v>3</v>
      </c>
      <c r="E26" t="s">
        <v>19</v>
      </c>
      <c r="F26" t="s">
        <v>21</v>
      </c>
      <c r="G26" s="11">
        <v>0</v>
      </c>
      <c r="H26" s="11">
        <v>0</v>
      </c>
      <c r="I26" s="11">
        <v>0</v>
      </c>
      <c r="J26" s="11">
        <v>0</v>
      </c>
      <c r="K26" s="12">
        <v>0</v>
      </c>
      <c r="L26" s="12">
        <v>0</v>
      </c>
      <c r="M26" s="12">
        <v>0</v>
      </c>
      <c r="N26" s="12">
        <v>0</v>
      </c>
      <c r="O26" s="233">
        <v>0</v>
      </c>
      <c r="P26" s="233">
        <v>0</v>
      </c>
      <c r="Q26" s="233">
        <v>0</v>
      </c>
      <c r="R26" s="233">
        <v>0</v>
      </c>
      <c r="S26" s="10">
        <v>0.5</v>
      </c>
      <c r="T26" s="10">
        <v>0.5</v>
      </c>
      <c r="U26" s="10">
        <v>0.5</v>
      </c>
      <c r="V26" s="10">
        <v>0.5</v>
      </c>
      <c r="W26" s="290">
        <v>0.5</v>
      </c>
      <c r="X26" s="290">
        <v>0.5</v>
      </c>
      <c r="Y26" s="290">
        <v>0.5</v>
      </c>
      <c r="Z26" s="293">
        <v>0.5</v>
      </c>
      <c r="AA26" s="298">
        <f t="shared" si="1"/>
        <v>0</v>
      </c>
      <c r="AB26" s="298">
        <f t="shared" si="2"/>
        <v>0</v>
      </c>
      <c r="AC26" s="298">
        <f t="shared" si="3"/>
        <v>0</v>
      </c>
      <c r="AD26" s="298">
        <f t="shared" si="4"/>
        <v>0</v>
      </c>
    </row>
    <row r="27" spans="1:30" x14ac:dyDescent="0.2">
      <c r="A27">
        <v>712</v>
      </c>
      <c r="B27" t="s">
        <v>517</v>
      </c>
      <c r="C27" t="s">
        <v>80</v>
      </c>
      <c r="D27">
        <v>3</v>
      </c>
      <c r="E27" t="s">
        <v>19</v>
      </c>
      <c r="F27" t="s">
        <v>16</v>
      </c>
      <c r="G27" s="11">
        <v>0</v>
      </c>
      <c r="H27" s="11">
        <v>0</v>
      </c>
      <c r="I27" s="11">
        <v>0</v>
      </c>
      <c r="J27" s="11">
        <v>0</v>
      </c>
      <c r="K27" s="12">
        <v>0</v>
      </c>
      <c r="L27" s="12">
        <v>0</v>
      </c>
      <c r="M27" s="12">
        <v>0</v>
      </c>
      <c r="N27" s="12">
        <v>0</v>
      </c>
      <c r="O27" s="233">
        <v>0</v>
      </c>
      <c r="P27" s="233">
        <v>0</v>
      </c>
      <c r="Q27" s="233">
        <v>0</v>
      </c>
      <c r="R27" s="233">
        <v>0</v>
      </c>
      <c r="S27" s="10">
        <v>0.1</v>
      </c>
      <c r="T27" s="10">
        <v>0.1</v>
      </c>
      <c r="U27" s="10">
        <v>0.1</v>
      </c>
      <c r="V27" s="10">
        <v>0.1</v>
      </c>
      <c r="W27" s="290">
        <v>0.1</v>
      </c>
      <c r="X27" s="290">
        <v>0.1</v>
      </c>
      <c r="Y27" s="290">
        <v>0.1</v>
      </c>
      <c r="Z27" s="293">
        <v>0.1</v>
      </c>
      <c r="AA27" s="298">
        <f t="shared" si="1"/>
        <v>0</v>
      </c>
      <c r="AB27" s="298">
        <f t="shared" si="2"/>
        <v>0</v>
      </c>
      <c r="AC27" s="298">
        <f t="shared" si="3"/>
        <v>0</v>
      </c>
      <c r="AD27" s="298">
        <f t="shared" si="4"/>
        <v>0</v>
      </c>
    </row>
    <row r="28" spans="1:30" x14ac:dyDescent="0.2">
      <c r="A28">
        <v>720</v>
      </c>
      <c r="B28" t="s">
        <v>541</v>
      </c>
      <c r="C28" t="s">
        <v>366</v>
      </c>
      <c r="D28">
        <v>3</v>
      </c>
      <c r="E28" t="s">
        <v>139</v>
      </c>
      <c r="F28" t="s">
        <v>16</v>
      </c>
      <c r="G28" s="11">
        <v>0</v>
      </c>
      <c r="H28" s="11">
        <v>0</v>
      </c>
      <c r="I28" s="11">
        <v>0</v>
      </c>
      <c r="J28" s="11">
        <v>0</v>
      </c>
      <c r="K28" s="12">
        <v>0</v>
      </c>
      <c r="L28" s="12">
        <v>0</v>
      </c>
      <c r="M28" s="12">
        <v>0</v>
      </c>
      <c r="N28" s="12">
        <v>0</v>
      </c>
      <c r="O28" s="233">
        <v>0</v>
      </c>
      <c r="P28" s="233">
        <v>0</v>
      </c>
      <c r="Q28" s="233">
        <v>0</v>
      </c>
      <c r="R28" s="233">
        <v>0</v>
      </c>
      <c r="S28" s="10">
        <v>0.3</v>
      </c>
      <c r="T28" s="10">
        <v>0.3</v>
      </c>
      <c r="U28" s="10">
        <v>0.3</v>
      </c>
      <c r="V28" s="10">
        <v>0.3</v>
      </c>
      <c r="W28" s="290">
        <v>0.5</v>
      </c>
      <c r="X28" s="290">
        <v>0.5</v>
      </c>
      <c r="Y28" s="290">
        <v>0.5</v>
      </c>
      <c r="Z28" s="293">
        <v>0.5</v>
      </c>
      <c r="AA28" s="298">
        <f t="shared" si="1"/>
        <v>0.2</v>
      </c>
      <c r="AB28" s="298">
        <f t="shared" si="2"/>
        <v>0.2</v>
      </c>
      <c r="AC28" s="298">
        <f t="shared" si="3"/>
        <v>0.2</v>
      </c>
      <c r="AD28" s="298">
        <f t="shared" si="4"/>
        <v>0.2</v>
      </c>
    </row>
    <row r="29" spans="1:30" x14ac:dyDescent="0.2">
      <c r="A29">
        <v>722</v>
      </c>
      <c r="B29" t="s">
        <v>623</v>
      </c>
      <c r="C29" t="s">
        <v>366</v>
      </c>
      <c r="D29">
        <v>3</v>
      </c>
      <c r="E29" t="s">
        <v>142</v>
      </c>
      <c r="F29" t="s">
        <v>16</v>
      </c>
      <c r="G29" s="11">
        <v>0</v>
      </c>
      <c r="H29" s="11">
        <v>0</v>
      </c>
      <c r="I29" s="11">
        <v>0</v>
      </c>
      <c r="J29" s="11">
        <v>0</v>
      </c>
      <c r="K29" s="12">
        <v>0</v>
      </c>
      <c r="L29" s="12">
        <v>0</v>
      </c>
      <c r="M29" s="12">
        <v>0</v>
      </c>
      <c r="N29" s="12">
        <v>0</v>
      </c>
      <c r="O29" s="233">
        <v>0</v>
      </c>
      <c r="P29" s="233">
        <v>0</v>
      </c>
      <c r="Q29" s="233">
        <v>0</v>
      </c>
      <c r="R29" s="233">
        <v>0</v>
      </c>
      <c r="S29" s="10">
        <v>0.1</v>
      </c>
      <c r="T29" s="10">
        <v>0.1</v>
      </c>
      <c r="U29" s="10">
        <v>0.1</v>
      </c>
      <c r="V29" s="10">
        <v>0.1</v>
      </c>
      <c r="W29" s="290">
        <v>0.2</v>
      </c>
      <c r="X29" s="290">
        <v>0.2</v>
      </c>
      <c r="Y29" s="290">
        <v>0.2</v>
      </c>
      <c r="Z29" s="293">
        <v>0.2</v>
      </c>
      <c r="AA29" s="298">
        <f t="shared" si="1"/>
        <v>0.1</v>
      </c>
      <c r="AB29" s="298">
        <f t="shared" si="2"/>
        <v>0.1</v>
      </c>
      <c r="AC29" s="298">
        <f t="shared" si="3"/>
        <v>0.1</v>
      </c>
      <c r="AD29" s="298">
        <f t="shared" si="4"/>
        <v>0.1</v>
      </c>
    </row>
    <row r="30" spans="1:30" x14ac:dyDescent="0.2">
      <c r="A30" s="1" t="s">
        <v>501</v>
      </c>
      <c r="B30" t="s">
        <v>544</v>
      </c>
      <c r="C30" t="s">
        <v>366</v>
      </c>
      <c r="D30">
        <v>3</v>
      </c>
      <c r="E30" s="1" t="s">
        <v>19</v>
      </c>
      <c r="F30" t="s">
        <v>16</v>
      </c>
      <c r="G30" s="11">
        <v>0</v>
      </c>
      <c r="H30" s="11">
        <v>0</v>
      </c>
      <c r="I30" s="11">
        <v>0</v>
      </c>
      <c r="J30" s="11">
        <v>0</v>
      </c>
      <c r="K30" s="12">
        <v>0</v>
      </c>
      <c r="L30" s="12">
        <v>0</v>
      </c>
      <c r="M30" s="12">
        <v>0</v>
      </c>
      <c r="N30" s="12">
        <v>0</v>
      </c>
      <c r="O30" s="233">
        <v>0</v>
      </c>
      <c r="P30" s="233">
        <v>0</v>
      </c>
      <c r="Q30" s="233">
        <v>0</v>
      </c>
      <c r="R30" s="233">
        <v>0</v>
      </c>
      <c r="S30" s="10">
        <v>0</v>
      </c>
      <c r="T30" s="10">
        <v>0</v>
      </c>
      <c r="U30" s="10">
        <v>0</v>
      </c>
      <c r="V30" s="10">
        <v>0</v>
      </c>
      <c r="W30" s="290">
        <v>0.5</v>
      </c>
      <c r="X30" s="290">
        <v>0.5</v>
      </c>
      <c r="Y30" s="290">
        <v>0.5</v>
      </c>
      <c r="Z30" s="293">
        <v>0.5</v>
      </c>
      <c r="AA30" s="298">
        <f t="shared" si="1"/>
        <v>0.5</v>
      </c>
      <c r="AB30" s="298">
        <f t="shared" si="2"/>
        <v>0.5</v>
      </c>
      <c r="AC30" s="298">
        <f t="shared" si="3"/>
        <v>0.5</v>
      </c>
      <c r="AD30" s="298">
        <f t="shared" si="4"/>
        <v>0.5</v>
      </c>
    </row>
    <row r="31" spans="1:30" x14ac:dyDescent="0.2">
      <c r="F31" s="13" t="s">
        <v>27</v>
      </c>
      <c r="G31" s="15">
        <f t="shared" ref="G31:R31" si="5">SUM(G4:G30)</f>
        <v>17.84</v>
      </c>
      <c r="H31" s="15">
        <f t="shared" si="5"/>
        <v>17.84</v>
      </c>
      <c r="I31" s="15">
        <f t="shared" si="5"/>
        <v>17.727</v>
      </c>
      <c r="J31" s="15">
        <f t="shared" si="5"/>
        <v>17.5</v>
      </c>
      <c r="K31" s="16">
        <f t="shared" si="5"/>
        <v>12.628</v>
      </c>
      <c r="L31" s="16">
        <f t="shared" si="5"/>
        <v>12.628</v>
      </c>
      <c r="M31" s="16">
        <f t="shared" si="5"/>
        <v>12.628</v>
      </c>
      <c r="N31" s="16">
        <f t="shared" si="5"/>
        <v>12.628</v>
      </c>
      <c r="O31" s="234">
        <f t="shared" si="5"/>
        <v>13.08</v>
      </c>
      <c r="P31" s="234">
        <f t="shared" si="5"/>
        <v>13.2</v>
      </c>
      <c r="Q31" s="234">
        <f t="shared" si="5"/>
        <v>13.2</v>
      </c>
      <c r="R31" s="234">
        <f t="shared" si="5"/>
        <v>13.2</v>
      </c>
      <c r="S31" s="14">
        <f t="shared" ref="S31:Z31" si="6">SUM(S4:S30)</f>
        <v>9.0500000000000007</v>
      </c>
      <c r="T31" s="14">
        <f t="shared" si="6"/>
        <v>8.65</v>
      </c>
      <c r="U31" s="14">
        <f t="shared" si="6"/>
        <v>8.4</v>
      </c>
      <c r="V31" s="14">
        <f t="shared" si="6"/>
        <v>8.8000000000000007</v>
      </c>
      <c r="W31" s="289">
        <f t="shared" si="6"/>
        <v>8.5499999999999989</v>
      </c>
      <c r="X31" s="289">
        <f t="shared" si="6"/>
        <v>8.5499999999999989</v>
      </c>
      <c r="Y31" s="289">
        <f t="shared" si="6"/>
        <v>8.5499999999999989</v>
      </c>
      <c r="Z31" s="295">
        <f t="shared" si="6"/>
        <v>8.5499999999999989</v>
      </c>
      <c r="AA31" s="298">
        <f>SUM(AA4:AA30)</f>
        <v>-0.5</v>
      </c>
      <c r="AB31" s="298">
        <f>SUM(AB4:AB30)</f>
        <v>-9.9999999999999978E-2</v>
      </c>
      <c r="AC31" s="298">
        <f>SUM(AC4:AC30)</f>
        <v>0.15000000000000002</v>
      </c>
      <c r="AD31" s="298">
        <f>SUM(AD4:AD30)</f>
        <v>-0.25000000000000011</v>
      </c>
    </row>
    <row r="32" spans="1:30" x14ac:dyDescent="0.2">
      <c r="F32" s="13" t="s">
        <v>28</v>
      </c>
      <c r="G32" s="338">
        <f>SUM(G31,H31,I31,J31)/4</f>
        <v>17.726749999999999</v>
      </c>
      <c r="H32" s="339"/>
      <c r="I32" s="339"/>
      <c r="J32" s="339"/>
      <c r="K32" s="329">
        <f>SUM(K31,L31,M31,N31)/4</f>
        <v>12.628</v>
      </c>
      <c r="L32" s="330"/>
      <c r="M32" s="330"/>
      <c r="N32" s="330"/>
      <c r="O32" s="340">
        <f>SUM(O31,P31,Q31,R31)/4</f>
        <v>13.170000000000002</v>
      </c>
      <c r="P32" s="341"/>
      <c r="Q32" s="341"/>
      <c r="R32" s="341"/>
      <c r="S32" s="331">
        <f>SUM(S31,T31,U31,V31)/4</f>
        <v>8.7250000000000014</v>
      </c>
      <c r="T32" s="332"/>
      <c r="U32" s="332"/>
      <c r="V32" s="332"/>
      <c r="W32" s="323">
        <f>SUM(W31,X31,Y31,Z31)/4</f>
        <v>8.5499999999999989</v>
      </c>
      <c r="X32" s="324"/>
      <c r="Y32" s="324"/>
      <c r="Z32" s="342"/>
      <c r="AA32" s="336">
        <f>AVERAGE(AA31:AD31)</f>
        <v>-0.17500000000000002</v>
      </c>
      <c r="AB32" s="336"/>
      <c r="AC32" s="336"/>
      <c r="AD32" s="336"/>
    </row>
  </sheetData>
  <mergeCells count="18">
    <mergeCell ref="S1:V1"/>
    <mergeCell ref="W1:Z1"/>
    <mergeCell ref="F1:F2"/>
    <mergeCell ref="AA32:AD32"/>
    <mergeCell ref="AA1:AD1"/>
    <mergeCell ref="G32:J32"/>
    <mergeCell ref="K32:N32"/>
    <mergeCell ref="O32:R32"/>
    <mergeCell ref="S32:V32"/>
    <mergeCell ref="W32:Z32"/>
    <mergeCell ref="G1:J1"/>
    <mergeCell ref="K1:N1"/>
    <mergeCell ref="O1:R1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C6D8-19EA-E340-8F02-0F3AA75CF8E9}">
  <dimension ref="A1:CQ12"/>
  <sheetViews>
    <sheetView zoomScale="140" zoomScaleNormal="140" workbookViewId="0">
      <pane xSplit="2" ySplit="3" topLeftCell="T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2</v>
      </c>
      <c r="B4" t="s">
        <v>13</v>
      </c>
      <c r="C4" t="s">
        <v>14</v>
      </c>
      <c r="D4">
        <v>3</v>
      </c>
      <c r="E4" t="s">
        <v>15</v>
      </c>
      <c r="F4" t="s">
        <v>16</v>
      </c>
      <c r="G4" s="11">
        <v>1</v>
      </c>
      <c r="H4" s="11">
        <v>1</v>
      </c>
      <c r="I4" s="11">
        <v>0.25</v>
      </c>
      <c r="J4" s="11">
        <v>0.25</v>
      </c>
      <c r="K4" s="12">
        <v>0.5</v>
      </c>
      <c r="L4" s="12">
        <v>0.5</v>
      </c>
      <c r="M4" s="12">
        <v>0.5</v>
      </c>
      <c r="N4" s="12">
        <v>0.5</v>
      </c>
      <c r="O4" s="233">
        <v>0.5</v>
      </c>
      <c r="P4" s="233">
        <v>0.5</v>
      </c>
      <c r="Q4" s="233">
        <v>0.5</v>
      </c>
      <c r="R4" s="233">
        <v>0.5</v>
      </c>
      <c r="S4" s="10">
        <v>0.5</v>
      </c>
      <c r="T4" s="10">
        <v>0.5</v>
      </c>
      <c r="U4" s="10">
        <v>0.5</v>
      </c>
      <c r="V4" s="10">
        <v>0.5</v>
      </c>
      <c r="W4" s="239">
        <v>0.5</v>
      </c>
      <c r="X4" s="239">
        <v>0.5</v>
      </c>
      <c r="Y4" s="239">
        <v>0.5</v>
      </c>
      <c r="Z4" s="239">
        <v>0.5</v>
      </c>
      <c r="AA4" t="s">
        <v>624</v>
      </c>
    </row>
    <row r="5" spans="1:95" x14ac:dyDescent="0.2">
      <c r="A5">
        <v>3</v>
      </c>
      <c r="B5" t="s">
        <v>17</v>
      </c>
      <c r="C5" t="s">
        <v>14</v>
      </c>
      <c r="D5">
        <v>3</v>
      </c>
      <c r="E5" t="s">
        <v>15</v>
      </c>
      <c r="F5" t="s">
        <v>16</v>
      </c>
      <c r="G5" s="11">
        <v>0.8</v>
      </c>
      <c r="H5" s="11">
        <v>0.8</v>
      </c>
      <c r="I5" s="11">
        <v>0.8</v>
      </c>
      <c r="J5" s="11">
        <v>0.8</v>
      </c>
      <c r="K5" s="12">
        <v>0.8</v>
      </c>
      <c r="L5" s="12">
        <v>0.8</v>
      </c>
      <c r="M5" s="12">
        <v>0.8</v>
      </c>
      <c r="N5" s="12">
        <v>0.8</v>
      </c>
      <c r="O5" s="233">
        <v>0.8</v>
      </c>
      <c r="P5" s="233">
        <v>0.8</v>
      </c>
      <c r="Q5" s="233">
        <v>0.8</v>
      </c>
      <c r="R5" s="233">
        <v>0.8</v>
      </c>
      <c r="S5" s="10">
        <v>0.8</v>
      </c>
      <c r="T5" s="10">
        <v>0.8</v>
      </c>
      <c r="U5" s="10">
        <v>0.8</v>
      </c>
      <c r="V5" s="10">
        <v>0.8</v>
      </c>
      <c r="W5" s="239">
        <v>0.8</v>
      </c>
      <c r="X5" s="239">
        <v>0.8</v>
      </c>
      <c r="Y5" s="239">
        <v>0.8</v>
      </c>
      <c r="Z5" s="239">
        <v>0.8</v>
      </c>
      <c r="AA5" t="s">
        <v>624</v>
      </c>
    </row>
    <row r="6" spans="1:95" x14ac:dyDescent="0.2">
      <c r="A6">
        <v>4</v>
      </c>
      <c r="B6" t="s">
        <v>18</v>
      </c>
      <c r="C6" t="s">
        <v>14</v>
      </c>
      <c r="D6">
        <v>3</v>
      </c>
      <c r="E6" t="s">
        <v>19</v>
      </c>
      <c r="F6" t="s">
        <v>16</v>
      </c>
      <c r="G6" s="11">
        <v>2</v>
      </c>
      <c r="H6" s="11">
        <v>2</v>
      </c>
      <c r="I6" s="11">
        <v>2</v>
      </c>
      <c r="J6" s="11">
        <v>2</v>
      </c>
      <c r="K6" s="12">
        <v>2</v>
      </c>
      <c r="L6" s="12">
        <v>2</v>
      </c>
      <c r="M6" s="12">
        <v>2</v>
      </c>
      <c r="N6" s="12">
        <v>2</v>
      </c>
      <c r="O6" s="233">
        <v>2</v>
      </c>
      <c r="P6" s="233">
        <v>2</v>
      </c>
      <c r="Q6" s="233">
        <v>2</v>
      </c>
      <c r="R6" s="233">
        <v>2</v>
      </c>
      <c r="S6" s="10">
        <v>2</v>
      </c>
      <c r="T6" s="10">
        <v>2</v>
      </c>
      <c r="U6" s="10">
        <v>2</v>
      </c>
      <c r="V6" s="10">
        <v>2</v>
      </c>
      <c r="W6" s="239">
        <v>1.5</v>
      </c>
      <c r="X6" s="239">
        <v>1.5</v>
      </c>
      <c r="Y6" s="239">
        <v>1.5</v>
      </c>
      <c r="Z6" s="239">
        <v>1.5</v>
      </c>
      <c r="AA6" t="s">
        <v>625</v>
      </c>
    </row>
    <row r="7" spans="1:95" x14ac:dyDescent="0.2">
      <c r="A7">
        <v>5</v>
      </c>
      <c r="B7" t="s">
        <v>20</v>
      </c>
      <c r="C7" t="s">
        <v>14</v>
      </c>
      <c r="D7">
        <v>3</v>
      </c>
      <c r="E7" t="s">
        <v>19</v>
      </c>
      <c r="F7" t="s">
        <v>21</v>
      </c>
      <c r="G7" s="11">
        <v>0.5</v>
      </c>
      <c r="H7" s="11">
        <v>0.5</v>
      </c>
      <c r="I7" s="11">
        <v>1.5</v>
      </c>
      <c r="J7" s="11">
        <v>1.5</v>
      </c>
      <c r="K7" s="12">
        <v>3</v>
      </c>
      <c r="L7" s="12">
        <v>3</v>
      </c>
      <c r="M7" s="12">
        <v>3</v>
      </c>
      <c r="N7" s="12">
        <v>3</v>
      </c>
      <c r="O7" s="233">
        <v>3</v>
      </c>
      <c r="P7" s="233">
        <v>3</v>
      </c>
      <c r="Q7" s="233">
        <v>3</v>
      </c>
      <c r="R7" s="233">
        <v>3</v>
      </c>
      <c r="S7" s="10">
        <v>3</v>
      </c>
      <c r="T7" s="10">
        <v>3</v>
      </c>
      <c r="U7" s="10">
        <v>3</v>
      </c>
      <c r="V7" s="10">
        <v>3</v>
      </c>
      <c r="W7" s="239">
        <v>3</v>
      </c>
      <c r="X7" s="239">
        <v>3</v>
      </c>
      <c r="Y7" s="239">
        <v>3</v>
      </c>
      <c r="Z7" s="239">
        <v>3</v>
      </c>
      <c r="AA7" t="s">
        <v>624</v>
      </c>
    </row>
    <row r="8" spans="1:95" x14ac:dyDescent="0.2">
      <c r="A8">
        <v>6</v>
      </c>
      <c r="B8" t="s">
        <v>22</v>
      </c>
      <c r="C8" t="s">
        <v>14</v>
      </c>
      <c r="D8">
        <v>3</v>
      </c>
      <c r="E8" t="s">
        <v>19</v>
      </c>
      <c r="F8" t="s">
        <v>16</v>
      </c>
      <c r="G8" s="11">
        <v>2</v>
      </c>
      <c r="H8" s="11">
        <v>2</v>
      </c>
      <c r="I8" s="11">
        <v>2</v>
      </c>
      <c r="J8" s="11">
        <v>2</v>
      </c>
      <c r="K8" s="12">
        <v>1</v>
      </c>
      <c r="L8" s="12">
        <v>1</v>
      </c>
      <c r="M8" s="12">
        <v>0.5</v>
      </c>
      <c r="N8" s="12">
        <v>0.5</v>
      </c>
      <c r="O8" s="233">
        <v>0.5</v>
      </c>
      <c r="P8" s="233">
        <v>0.5</v>
      </c>
      <c r="Q8" s="233">
        <v>0.5</v>
      </c>
      <c r="R8" s="233">
        <v>0.5</v>
      </c>
      <c r="S8" s="10">
        <v>0.5</v>
      </c>
      <c r="T8" s="10">
        <v>0.5</v>
      </c>
      <c r="U8" s="10">
        <v>0.5</v>
      </c>
      <c r="V8" s="10">
        <v>0.5</v>
      </c>
      <c r="W8" s="239">
        <v>0.5</v>
      </c>
      <c r="X8" s="239">
        <v>0.5</v>
      </c>
      <c r="Y8" s="239">
        <v>0.5</v>
      </c>
      <c r="Z8" s="239">
        <v>0.5</v>
      </c>
      <c r="AA8" t="s">
        <v>626</v>
      </c>
    </row>
    <row r="9" spans="1:95" x14ac:dyDescent="0.2">
      <c r="A9">
        <v>359</v>
      </c>
      <c r="B9" t="s">
        <v>23</v>
      </c>
      <c r="C9" t="s">
        <v>24</v>
      </c>
      <c r="D9">
        <v>3</v>
      </c>
      <c r="E9" t="s">
        <v>15</v>
      </c>
      <c r="F9" t="s">
        <v>16</v>
      </c>
      <c r="G9" s="11">
        <v>1</v>
      </c>
      <c r="H9" s="11">
        <v>1</v>
      </c>
      <c r="I9" s="11">
        <v>2</v>
      </c>
      <c r="J9" s="11">
        <v>2</v>
      </c>
      <c r="K9" s="12">
        <v>2</v>
      </c>
      <c r="L9" s="12">
        <v>2</v>
      </c>
      <c r="M9" s="12">
        <v>2</v>
      </c>
      <c r="N9" s="12">
        <v>2</v>
      </c>
      <c r="O9" s="233">
        <v>0.5</v>
      </c>
      <c r="P9" s="233">
        <v>0.5</v>
      </c>
      <c r="Q9" s="233">
        <v>0.5</v>
      </c>
      <c r="R9" s="233">
        <v>0.5</v>
      </c>
      <c r="S9" s="10">
        <v>0.5</v>
      </c>
      <c r="T9" s="10">
        <v>0.5</v>
      </c>
      <c r="U9" s="10">
        <v>0.5</v>
      </c>
      <c r="V9" s="10">
        <v>0.5</v>
      </c>
      <c r="W9" s="239">
        <v>0.3</v>
      </c>
      <c r="X9" s="239">
        <v>0.3</v>
      </c>
      <c r="Y9" s="239">
        <v>0.3</v>
      </c>
      <c r="Z9" s="239">
        <v>0.3</v>
      </c>
      <c r="AA9" t="s">
        <v>627</v>
      </c>
    </row>
    <row r="10" spans="1:95" x14ac:dyDescent="0.2">
      <c r="A10">
        <v>403</v>
      </c>
      <c r="B10" t="s">
        <v>25</v>
      </c>
      <c r="C10" t="s">
        <v>26</v>
      </c>
      <c r="D10">
        <v>3</v>
      </c>
      <c r="E10" t="s">
        <v>19</v>
      </c>
      <c r="F10" t="s">
        <v>16</v>
      </c>
      <c r="G10" s="11">
        <v>0.45400000000000001</v>
      </c>
      <c r="H10" s="11">
        <v>0.40899999999999997</v>
      </c>
      <c r="I10" s="11">
        <v>0.35299999999999998</v>
      </c>
      <c r="J10" s="11">
        <v>0.496</v>
      </c>
      <c r="K10" s="12">
        <v>2.3119999999999998</v>
      </c>
      <c r="L10" s="12">
        <v>2.3119999999999998</v>
      </c>
      <c r="M10" s="12">
        <v>2.3119999999999998</v>
      </c>
      <c r="N10" s="12">
        <v>2.3119999999999998</v>
      </c>
      <c r="O10" s="233">
        <v>1.8</v>
      </c>
      <c r="P10" s="233">
        <v>1.8</v>
      </c>
      <c r="Q10" s="233">
        <v>1.8</v>
      </c>
      <c r="R10" s="233">
        <v>1.8</v>
      </c>
      <c r="S10" s="10">
        <v>1.8</v>
      </c>
      <c r="T10" s="10">
        <v>1.8</v>
      </c>
      <c r="U10" s="10">
        <v>1.8</v>
      </c>
      <c r="V10" s="10">
        <v>1.8</v>
      </c>
      <c r="W10" s="239">
        <v>1.8</v>
      </c>
      <c r="X10" s="239">
        <v>1.8</v>
      </c>
      <c r="Y10" s="239">
        <v>1.8</v>
      </c>
      <c r="Z10" s="239">
        <v>1.8</v>
      </c>
      <c r="AA10" t="s">
        <v>628</v>
      </c>
    </row>
    <row r="11" spans="1:95" x14ac:dyDescent="0.2">
      <c r="F11" s="13" t="s">
        <v>27</v>
      </c>
      <c r="G11" s="15">
        <f t="shared" ref="G11:R11" si="0">SUM(G4:G10)</f>
        <v>7.7539999999999996</v>
      </c>
      <c r="H11" s="15">
        <f t="shared" si="0"/>
        <v>7.7089999999999996</v>
      </c>
      <c r="I11" s="15">
        <f t="shared" si="0"/>
        <v>8.9030000000000005</v>
      </c>
      <c r="J11" s="15">
        <f t="shared" si="0"/>
        <v>9.0460000000000012</v>
      </c>
      <c r="K11" s="16">
        <f t="shared" si="0"/>
        <v>11.612</v>
      </c>
      <c r="L11" s="16">
        <f t="shared" si="0"/>
        <v>11.612</v>
      </c>
      <c r="M11" s="16">
        <f t="shared" si="0"/>
        <v>11.112</v>
      </c>
      <c r="N11" s="16">
        <f t="shared" si="0"/>
        <v>11.112</v>
      </c>
      <c r="O11" s="234">
        <f t="shared" si="0"/>
        <v>9.1</v>
      </c>
      <c r="P11" s="234">
        <f t="shared" si="0"/>
        <v>9.1</v>
      </c>
      <c r="Q11" s="234">
        <f t="shared" si="0"/>
        <v>9.1</v>
      </c>
      <c r="R11" s="234">
        <f t="shared" si="0"/>
        <v>9.1</v>
      </c>
      <c r="S11" s="14">
        <f t="shared" ref="S11:Z11" si="1">SUM(S4:S10)</f>
        <v>9.1</v>
      </c>
      <c r="T11" s="14">
        <f t="shared" si="1"/>
        <v>9.1</v>
      </c>
      <c r="U11" s="14">
        <f t="shared" si="1"/>
        <v>9.1</v>
      </c>
      <c r="V11" s="14">
        <f t="shared" si="1"/>
        <v>9.1</v>
      </c>
      <c r="W11" s="240">
        <f t="shared" si="1"/>
        <v>8.4</v>
      </c>
      <c r="X11" s="240">
        <f t="shared" si="1"/>
        <v>8.4</v>
      </c>
      <c r="Y11" s="240">
        <f t="shared" si="1"/>
        <v>8.4</v>
      </c>
      <c r="Z11" s="240">
        <f t="shared" si="1"/>
        <v>8.4</v>
      </c>
    </row>
    <row r="12" spans="1:95" x14ac:dyDescent="0.2">
      <c r="F12" s="13" t="s">
        <v>28</v>
      </c>
      <c r="G12" s="338">
        <f>SUM(G11,H11,I11,J11)/4</f>
        <v>8.3529999999999998</v>
      </c>
      <c r="H12" s="339"/>
      <c r="I12" s="339"/>
      <c r="J12" s="339"/>
      <c r="K12" s="329">
        <f>SUM(K11,L11,M11,N11)/4</f>
        <v>11.362</v>
      </c>
      <c r="L12" s="330"/>
      <c r="M12" s="330"/>
      <c r="N12" s="330"/>
      <c r="O12" s="340">
        <f>SUM(O11,P11,Q11,R11)/4</f>
        <v>9.1</v>
      </c>
      <c r="P12" s="341"/>
      <c r="Q12" s="341"/>
      <c r="R12" s="341"/>
      <c r="S12" s="331">
        <f>SUM(S11,T11,U11,V11)/4</f>
        <v>9.1</v>
      </c>
      <c r="T12" s="332"/>
      <c r="U12" s="332"/>
      <c r="V12" s="332"/>
      <c r="W12" s="349">
        <f>AVERAGE(W11:Z11)</f>
        <v>8.4</v>
      </c>
      <c r="X12" s="350"/>
      <c r="Y12" s="350"/>
      <c r="Z12" s="350"/>
    </row>
  </sheetData>
  <mergeCells count="16">
    <mergeCell ref="W1:Z1"/>
    <mergeCell ref="W12:Z12"/>
    <mergeCell ref="S1:V1"/>
    <mergeCell ref="S12:V12"/>
    <mergeCell ref="G1:J1"/>
    <mergeCell ref="K1:N1"/>
    <mergeCell ref="O1:R1"/>
    <mergeCell ref="G12:J12"/>
    <mergeCell ref="K12:N12"/>
    <mergeCell ref="O12:R12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C58B8-0509-7B40-A1FD-DDC72F15856A}">
  <dimension ref="A1:CQ10"/>
  <sheetViews>
    <sheetView zoomScale="140" zoomScaleNormal="140" workbookViewId="0">
      <pane xSplit="2" ySplit="3" topLeftCell="R4" activePane="bottomRight" state="frozen"/>
      <selection pane="topRight" activeCell="C1" sqref="C1"/>
      <selection pane="bottomLeft" activeCell="A4" sqref="A4"/>
      <selection pane="bottomRight" activeCell="W7" sqref="W7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51" t="s">
        <v>5</v>
      </c>
      <c r="G1" s="358">
        <v>2021</v>
      </c>
      <c r="H1" s="359"/>
      <c r="I1" s="359"/>
      <c r="J1" s="360"/>
      <c r="K1" s="361">
        <v>2022</v>
      </c>
      <c r="L1" s="362"/>
      <c r="M1" s="362"/>
      <c r="N1" s="363"/>
      <c r="O1" s="364">
        <v>2023</v>
      </c>
      <c r="P1" s="365"/>
      <c r="Q1" s="365"/>
      <c r="R1" s="366"/>
      <c r="S1" s="367">
        <v>2024</v>
      </c>
      <c r="T1" s="368"/>
      <c r="U1" s="368"/>
      <c r="V1" s="369"/>
      <c r="W1" s="352">
        <v>2025</v>
      </c>
      <c r="X1" s="353"/>
      <c r="Y1" s="353"/>
      <c r="Z1" s="354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3"/>
      <c r="B2" s="333"/>
      <c r="C2" s="333"/>
      <c r="D2" s="333"/>
      <c r="E2" s="333"/>
      <c r="F2" s="351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3"/>
      <c r="B3" s="333"/>
      <c r="C3" s="333"/>
      <c r="D3" s="333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7</v>
      </c>
      <c r="B4" t="s">
        <v>29</v>
      </c>
      <c r="C4" t="s">
        <v>30</v>
      </c>
      <c r="D4">
        <v>3</v>
      </c>
      <c r="E4" t="s">
        <v>31</v>
      </c>
      <c r="F4" t="s">
        <v>16</v>
      </c>
      <c r="G4" s="241">
        <v>0.3</v>
      </c>
      <c r="H4" s="241">
        <v>0.3</v>
      </c>
      <c r="I4" s="241">
        <v>0.3</v>
      </c>
      <c r="J4" s="241">
        <v>0.3</v>
      </c>
      <c r="K4" s="263">
        <v>0.3</v>
      </c>
      <c r="L4" s="263">
        <v>0.3</v>
      </c>
      <c r="M4" s="263">
        <v>0.3</v>
      </c>
      <c r="N4" s="263">
        <v>0.3</v>
      </c>
      <c r="O4" s="266">
        <v>0.3</v>
      </c>
      <c r="P4" s="266">
        <v>0.3</v>
      </c>
      <c r="Q4" s="266">
        <v>0.3</v>
      </c>
      <c r="R4" s="266">
        <v>0.3</v>
      </c>
      <c r="S4" s="265">
        <v>0.3</v>
      </c>
      <c r="T4" s="265">
        <v>0.3</v>
      </c>
      <c r="U4" s="265">
        <v>0.3</v>
      </c>
      <c r="V4" s="265">
        <v>0.3</v>
      </c>
      <c r="W4" s="242">
        <v>0.3</v>
      </c>
      <c r="X4" s="242">
        <v>0.3</v>
      </c>
      <c r="Y4" s="242">
        <v>0.3</v>
      </c>
      <c r="Z4" s="242">
        <v>0.3</v>
      </c>
      <c r="AA4" s="243" t="s">
        <v>32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</row>
    <row r="5" spans="1:95" x14ac:dyDescent="0.2">
      <c r="A5">
        <v>8</v>
      </c>
      <c r="B5" t="s">
        <v>33</v>
      </c>
      <c r="C5" t="s">
        <v>30</v>
      </c>
      <c r="D5">
        <v>3</v>
      </c>
      <c r="E5" t="s">
        <v>31</v>
      </c>
      <c r="F5" t="s">
        <v>16</v>
      </c>
      <c r="G5" s="241">
        <v>0.1</v>
      </c>
      <c r="H5" s="241">
        <v>0.1</v>
      </c>
      <c r="I5" s="241">
        <v>0.1</v>
      </c>
      <c r="J5" s="241">
        <v>0.1</v>
      </c>
      <c r="K5" s="263">
        <v>0</v>
      </c>
      <c r="L5" s="263">
        <v>0</v>
      </c>
      <c r="M5" s="263">
        <v>0</v>
      </c>
      <c r="N5" s="263">
        <v>0</v>
      </c>
      <c r="O5" s="266">
        <v>0.1</v>
      </c>
      <c r="P5" s="266">
        <v>0.1</v>
      </c>
      <c r="Q5" s="266">
        <v>0.1</v>
      </c>
      <c r="R5" s="266">
        <v>0.1</v>
      </c>
      <c r="S5" s="265">
        <v>0.1</v>
      </c>
      <c r="T5" s="265">
        <v>0.1</v>
      </c>
      <c r="U5" s="265">
        <v>0.1</v>
      </c>
      <c r="V5" s="265">
        <v>0.1</v>
      </c>
      <c r="W5" s="242">
        <v>0.1</v>
      </c>
      <c r="X5" s="242">
        <v>0.1</v>
      </c>
      <c r="Y5" s="242">
        <v>0.1</v>
      </c>
      <c r="Z5" s="242">
        <v>0.1</v>
      </c>
      <c r="AA5" s="243" t="s">
        <v>32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95" x14ac:dyDescent="0.2">
      <c r="A6">
        <v>9</v>
      </c>
      <c r="B6" t="s">
        <v>34</v>
      </c>
      <c r="C6" t="s">
        <v>35</v>
      </c>
      <c r="D6">
        <v>3</v>
      </c>
      <c r="E6" t="s">
        <v>31</v>
      </c>
      <c r="F6" t="s">
        <v>16</v>
      </c>
      <c r="G6" s="11">
        <v>0.3</v>
      </c>
      <c r="H6" s="11">
        <v>0.3</v>
      </c>
      <c r="I6" s="11">
        <v>0.3</v>
      </c>
      <c r="J6" s="11">
        <v>0.3</v>
      </c>
      <c r="K6" s="264">
        <v>0.1</v>
      </c>
      <c r="L6" s="264">
        <v>0.1</v>
      </c>
      <c r="M6" s="264">
        <v>0.1</v>
      </c>
      <c r="N6" s="264">
        <v>0.1</v>
      </c>
      <c r="O6" s="233">
        <v>0</v>
      </c>
      <c r="P6" s="233">
        <v>0</v>
      </c>
      <c r="Q6" s="233">
        <v>0</v>
      </c>
      <c r="R6" s="233">
        <v>0</v>
      </c>
      <c r="S6" s="10">
        <v>0.1</v>
      </c>
      <c r="T6" s="10">
        <v>0.1</v>
      </c>
      <c r="U6" s="10">
        <v>0.1</v>
      </c>
      <c r="V6" s="10">
        <v>0.1</v>
      </c>
      <c r="W6" s="242">
        <v>0</v>
      </c>
      <c r="X6" s="242">
        <v>0</v>
      </c>
      <c r="Y6" s="242">
        <v>0</v>
      </c>
      <c r="Z6" s="242">
        <v>0</v>
      </c>
      <c r="AA6" t="s">
        <v>645</v>
      </c>
    </row>
    <row r="7" spans="1:95" x14ac:dyDescent="0.2">
      <c r="A7">
        <v>10</v>
      </c>
      <c r="B7" t="s">
        <v>36</v>
      </c>
      <c r="C7" t="s">
        <v>35</v>
      </c>
      <c r="D7">
        <v>3</v>
      </c>
      <c r="E7" t="s">
        <v>31</v>
      </c>
      <c r="F7" t="s">
        <v>37</v>
      </c>
      <c r="G7" s="11">
        <v>0.2</v>
      </c>
      <c r="H7" s="11">
        <v>0.2</v>
      </c>
      <c r="I7" s="11">
        <v>0.2</v>
      </c>
      <c r="J7" s="11">
        <v>0.2</v>
      </c>
      <c r="K7" s="264">
        <v>0</v>
      </c>
      <c r="L7" s="264">
        <v>0</v>
      </c>
      <c r="M7" s="264">
        <v>0</v>
      </c>
      <c r="N7" s="264">
        <v>0</v>
      </c>
      <c r="O7" s="233">
        <v>0</v>
      </c>
      <c r="P7" s="233">
        <v>0</v>
      </c>
      <c r="Q7" s="233">
        <v>0</v>
      </c>
      <c r="R7" s="233">
        <v>0</v>
      </c>
      <c r="S7" s="45">
        <v>0</v>
      </c>
      <c r="T7" s="10">
        <v>0</v>
      </c>
      <c r="U7" s="10">
        <v>0</v>
      </c>
      <c r="V7" s="10">
        <v>0</v>
      </c>
      <c r="W7" s="239">
        <v>0</v>
      </c>
      <c r="X7" s="239">
        <v>0</v>
      </c>
      <c r="Y7" s="239">
        <v>0</v>
      </c>
      <c r="Z7" s="239">
        <v>0</v>
      </c>
      <c r="AA7" s="1" t="s">
        <v>556</v>
      </c>
    </row>
    <row r="8" spans="1:95" x14ac:dyDescent="0.2">
      <c r="A8">
        <v>11</v>
      </c>
      <c r="B8" t="s">
        <v>38</v>
      </c>
      <c r="C8" t="s">
        <v>35</v>
      </c>
      <c r="D8">
        <v>3</v>
      </c>
      <c r="E8" t="s">
        <v>31</v>
      </c>
      <c r="F8" t="s">
        <v>37</v>
      </c>
      <c r="G8" s="11">
        <v>0.3</v>
      </c>
      <c r="H8" s="11">
        <v>0.3</v>
      </c>
      <c r="I8" s="11">
        <v>0.3</v>
      </c>
      <c r="J8" s="11">
        <v>0.3</v>
      </c>
      <c r="K8" s="264">
        <v>0.2</v>
      </c>
      <c r="L8" s="264">
        <v>0.2</v>
      </c>
      <c r="M8" s="264">
        <v>0.2</v>
      </c>
      <c r="N8" s="264">
        <v>0.2</v>
      </c>
      <c r="O8" s="233">
        <v>0</v>
      </c>
      <c r="P8" s="233">
        <v>0</v>
      </c>
      <c r="Q8" s="233">
        <v>0</v>
      </c>
      <c r="R8" s="233">
        <v>0</v>
      </c>
      <c r="S8" s="10">
        <v>0</v>
      </c>
      <c r="T8" s="10">
        <v>0</v>
      </c>
      <c r="U8" s="10">
        <v>0</v>
      </c>
      <c r="V8" s="10">
        <v>0</v>
      </c>
      <c r="W8" s="239">
        <v>0</v>
      </c>
      <c r="X8" s="239">
        <v>0</v>
      </c>
      <c r="Y8" s="239">
        <v>0</v>
      </c>
      <c r="Z8" s="239">
        <v>0</v>
      </c>
      <c r="AA8" s="1" t="s">
        <v>556</v>
      </c>
    </row>
    <row r="9" spans="1:95" x14ac:dyDescent="0.2">
      <c r="F9" s="13" t="s">
        <v>27</v>
      </c>
      <c r="G9" s="15">
        <f t="shared" ref="G9:V9" si="0">SUM(G4:G8)</f>
        <v>1.2</v>
      </c>
      <c r="H9" s="15">
        <f t="shared" si="0"/>
        <v>1.2</v>
      </c>
      <c r="I9" s="15">
        <f t="shared" si="0"/>
        <v>1.2</v>
      </c>
      <c r="J9" s="15">
        <f t="shared" si="0"/>
        <v>1.2</v>
      </c>
      <c r="K9" s="16">
        <v>0.60000000000000009</v>
      </c>
      <c r="L9" s="16">
        <v>0.60000000000000009</v>
      </c>
      <c r="M9" s="16">
        <v>0.60000000000000009</v>
      </c>
      <c r="N9" s="16">
        <v>0.60000000000000009</v>
      </c>
      <c r="O9" s="234">
        <f t="shared" si="0"/>
        <v>0.4</v>
      </c>
      <c r="P9" s="234">
        <f t="shared" si="0"/>
        <v>0.4</v>
      </c>
      <c r="Q9" s="234">
        <f t="shared" si="0"/>
        <v>0.4</v>
      </c>
      <c r="R9" s="234">
        <f t="shared" si="0"/>
        <v>0.4</v>
      </c>
      <c r="S9" s="14">
        <f t="shared" si="0"/>
        <v>0.5</v>
      </c>
      <c r="T9" s="14">
        <f t="shared" si="0"/>
        <v>0.5</v>
      </c>
      <c r="U9" s="14">
        <f t="shared" si="0"/>
        <v>0.5</v>
      </c>
      <c r="V9" s="14">
        <f t="shared" si="0"/>
        <v>0.5</v>
      </c>
      <c r="W9" s="240">
        <f t="shared" ref="W9:Z9" si="1">SUM(W4:W8)</f>
        <v>0.4</v>
      </c>
      <c r="X9" s="240">
        <f t="shared" si="1"/>
        <v>0.4</v>
      </c>
      <c r="Y9" s="240">
        <f t="shared" si="1"/>
        <v>0.4</v>
      </c>
      <c r="Z9" s="240">
        <f t="shared" si="1"/>
        <v>0.4</v>
      </c>
    </row>
    <row r="10" spans="1:95" x14ac:dyDescent="0.2">
      <c r="F10" s="13" t="s">
        <v>28</v>
      </c>
      <c r="G10" s="370">
        <f>SUM(G9,H9,I9,J9)/4</f>
        <v>1.2</v>
      </c>
      <c r="H10" s="371"/>
      <c r="I10" s="371"/>
      <c r="J10" s="372"/>
      <c r="K10" s="373">
        <v>0.60000000000000009</v>
      </c>
      <c r="L10" s="374"/>
      <c r="M10" s="374"/>
      <c r="N10" s="375"/>
      <c r="O10" s="376">
        <f>SUM(O9,P9,Q9,R9)/4</f>
        <v>0.4</v>
      </c>
      <c r="P10" s="377"/>
      <c r="Q10" s="377"/>
      <c r="R10" s="378"/>
      <c r="S10" s="379">
        <f>SUM(S9,T9,U9,V9)/4</f>
        <v>0.5</v>
      </c>
      <c r="T10" s="380"/>
      <c r="U10" s="380"/>
      <c r="V10" s="381"/>
      <c r="W10" s="355">
        <f>AVERAGE(W9:Z9)</f>
        <v>0.4</v>
      </c>
      <c r="X10" s="356"/>
      <c r="Y10" s="356"/>
      <c r="Z10" s="357"/>
    </row>
  </sheetData>
  <mergeCells count="16">
    <mergeCell ref="W1:Z1"/>
    <mergeCell ref="W10:Z10"/>
    <mergeCell ref="G1:J1"/>
    <mergeCell ref="K1:N1"/>
    <mergeCell ref="O1:R1"/>
    <mergeCell ref="S1:V1"/>
    <mergeCell ref="G10:J10"/>
    <mergeCell ref="K10:N10"/>
    <mergeCell ref="O10:R10"/>
    <mergeCell ref="S10:V10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4982B-3A19-4747-9F52-833490ECD5D5}">
  <dimension ref="A1:CQ13"/>
  <sheetViews>
    <sheetView zoomScale="140" zoomScaleNormal="140" workbookViewId="0">
      <pane xSplit="2" ySplit="3" topLeftCell="V4" activePane="bottomRight" state="frozen"/>
      <selection pane="topRight" activeCell="C1" sqref="C1"/>
      <selection pane="bottomLeft" activeCell="A4" sqref="A4"/>
      <selection pane="bottomRight" activeCell="AA19" sqref="AA19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12</v>
      </c>
      <c r="B4" t="s">
        <v>29</v>
      </c>
      <c r="C4" t="s">
        <v>30</v>
      </c>
      <c r="D4">
        <v>3</v>
      </c>
      <c r="E4" t="s">
        <v>19</v>
      </c>
      <c r="F4" t="s">
        <v>16</v>
      </c>
      <c r="G4" s="11">
        <v>0.5</v>
      </c>
      <c r="H4" s="11">
        <v>0.5</v>
      </c>
      <c r="I4" s="11">
        <v>0.5</v>
      </c>
      <c r="J4" s="11">
        <v>0.5</v>
      </c>
      <c r="K4" s="12">
        <v>0.25</v>
      </c>
      <c r="L4" s="12">
        <v>0.25</v>
      </c>
      <c r="M4" s="12">
        <v>0.25</v>
      </c>
      <c r="N4" s="12">
        <v>0.25</v>
      </c>
      <c r="O4" s="233">
        <v>0.25</v>
      </c>
      <c r="P4" s="233">
        <v>0.25</v>
      </c>
      <c r="Q4" s="233">
        <v>0.25</v>
      </c>
      <c r="R4" s="233">
        <v>0.25</v>
      </c>
      <c r="S4" s="10">
        <v>0.25</v>
      </c>
      <c r="T4" s="10">
        <v>0.25</v>
      </c>
      <c r="U4" s="10">
        <v>0.25</v>
      </c>
      <c r="V4" s="10">
        <v>0.25</v>
      </c>
      <c r="W4" s="239">
        <v>0.25</v>
      </c>
      <c r="X4" s="239">
        <v>0.25</v>
      </c>
      <c r="Y4" s="239">
        <v>0.25</v>
      </c>
      <c r="Z4" s="239">
        <v>0.25</v>
      </c>
      <c r="AA4" s="1" t="s">
        <v>557</v>
      </c>
    </row>
    <row r="5" spans="1:95" x14ac:dyDescent="0.2">
      <c r="A5">
        <v>13</v>
      </c>
      <c r="B5" t="s">
        <v>39</v>
      </c>
      <c r="C5" t="s">
        <v>24</v>
      </c>
      <c r="D5">
        <v>3</v>
      </c>
      <c r="E5" t="s">
        <v>31</v>
      </c>
      <c r="F5" t="s">
        <v>37</v>
      </c>
      <c r="G5" s="11">
        <v>0.25</v>
      </c>
      <c r="H5" s="11">
        <v>0.25</v>
      </c>
      <c r="I5" s="11">
        <v>0.25</v>
      </c>
      <c r="J5" s="11">
        <v>0.25</v>
      </c>
      <c r="K5" s="12">
        <v>0.25</v>
      </c>
      <c r="L5" s="12">
        <v>0.25</v>
      </c>
      <c r="M5" s="12">
        <v>0.25</v>
      </c>
      <c r="N5" s="12">
        <v>0.25</v>
      </c>
      <c r="O5" s="233">
        <v>0.25</v>
      </c>
      <c r="P5" s="233">
        <v>0.25</v>
      </c>
      <c r="Q5" s="233">
        <v>0.25</v>
      </c>
      <c r="R5" s="233">
        <v>0.25</v>
      </c>
      <c r="S5" s="10">
        <v>0.25</v>
      </c>
      <c r="T5" s="10">
        <v>0.25</v>
      </c>
      <c r="U5" s="10">
        <v>0.25</v>
      </c>
      <c r="V5" s="10">
        <v>0.25</v>
      </c>
      <c r="W5" s="239">
        <v>0.25</v>
      </c>
      <c r="X5" s="239">
        <v>0.25</v>
      </c>
      <c r="Y5" s="239">
        <v>0.25</v>
      </c>
      <c r="Z5" s="239">
        <v>0.25</v>
      </c>
    </row>
    <row r="6" spans="1:95" x14ac:dyDescent="0.2">
      <c r="A6">
        <v>14</v>
      </c>
      <c r="B6" t="s">
        <v>40</v>
      </c>
      <c r="C6" t="s">
        <v>24</v>
      </c>
      <c r="D6">
        <v>3</v>
      </c>
      <c r="E6" t="s">
        <v>31</v>
      </c>
      <c r="F6" t="s">
        <v>37</v>
      </c>
      <c r="G6" s="11">
        <v>1</v>
      </c>
      <c r="H6" s="11">
        <v>1</v>
      </c>
      <c r="I6" s="11">
        <v>1</v>
      </c>
      <c r="J6" s="11">
        <v>1</v>
      </c>
      <c r="K6" s="12">
        <v>1</v>
      </c>
      <c r="L6" s="12">
        <v>1</v>
      </c>
      <c r="M6" s="12">
        <v>1</v>
      </c>
      <c r="N6" s="12">
        <v>1</v>
      </c>
      <c r="O6" s="233">
        <v>1</v>
      </c>
      <c r="P6" s="233">
        <v>1</v>
      </c>
      <c r="Q6" s="233">
        <v>1</v>
      </c>
      <c r="R6" s="233">
        <v>1</v>
      </c>
      <c r="S6" s="10">
        <v>0.75</v>
      </c>
      <c r="T6" s="10">
        <v>0.75</v>
      </c>
      <c r="U6" s="10">
        <v>0.75</v>
      </c>
      <c r="V6" s="10">
        <v>0.75</v>
      </c>
      <c r="W6" s="239">
        <v>0.75</v>
      </c>
      <c r="X6" s="239">
        <v>0.75</v>
      </c>
      <c r="Y6" s="239">
        <v>0.75</v>
      </c>
      <c r="Z6" s="239">
        <v>0.75</v>
      </c>
    </row>
    <row r="7" spans="1:95" x14ac:dyDescent="0.2">
      <c r="A7">
        <v>15</v>
      </c>
      <c r="B7" t="s">
        <v>41</v>
      </c>
      <c r="C7" t="s">
        <v>24</v>
      </c>
      <c r="D7">
        <v>3</v>
      </c>
      <c r="E7" t="s">
        <v>42</v>
      </c>
      <c r="F7" t="s">
        <v>37</v>
      </c>
      <c r="G7" s="11">
        <v>1</v>
      </c>
      <c r="H7" s="11">
        <v>1</v>
      </c>
      <c r="I7" s="11">
        <v>1</v>
      </c>
      <c r="J7" s="11">
        <v>1</v>
      </c>
      <c r="K7" s="12">
        <v>0.5</v>
      </c>
      <c r="L7" s="12">
        <v>0.5</v>
      </c>
      <c r="M7" s="12">
        <v>0.5</v>
      </c>
      <c r="N7" s="12">
        <v>0.5</v>
      </c>
      <c r="O7" s="233">
        <v>0.5</v>
      </c>
      <c r="P7" s="233">
        <v>0.5</v>
      </c>
      <c r="Q7" s="233">
        <v>0.5</v>
      </c>
      <c r="R7" s="233">
        <v>0.5</v>
      </c>
      <c r="S7" s="10">
        <v>0.5</v>
      </c>
      <c r="T7" s="10">
        <v>0.5</v>
      </c>
      <c r="U7" s="10">
        <v>0.5</v>
      </c>
      <c r="V7" s="10">
        <v>0.5</v>
      </c>
      <c r="W7" s="239">
        <v>0.5</v>
      </c>
      <c r="X7" s="239">
        <v>0.5</v>
      </c>
      <c r="Y7" s="239">
        <v>0.5</v>
      </c>
      <c r="Z7" s="239">
        <v>0.5</v>
      </c>
    </row>
    <row r="8" spans="1:95" x14ac:dyDescent="0.2">
      <c r="A8">
        <v>16</v>
      </c>
      <c r="B8" t="s">
        <v>43</v>
      </c>
      <c r="C8" t="s">
        <v>24</v>
      </c>
      <c r="D8">
        <v>3</v>
      </c>
      <c r="E8" t="s">
        <v>19</v>
      </c>
      <c r="F8" t="s">
        <v>16</v>
      </c>
      <c r="G8" s="11">
        <v>0.2</v>
      </c>
      <c r="H8" s="11">
        <v>0.1</v>
      </c>
      <c r="I8" s="11">
        <v>0.1</v>
      </c>
      <c r="J8" s="11">
        <v>0.1</v>
      </c>
      <c r="K8" s="12">
        <v>0.1</v>
      </c>
      <c r="L8" s="12">
        <v>0.1</v>
      </c>
      <c r="M8" s="12">
        <v>0.1</v>
      </c>
      <c r="N8" s="12">
        <v>0.1</v>
      </c>
      <c r="O8" s="233">
        <v>0.1</v>
      </c>
      <c r="P8" s="233">
        <v>0.1</v>
      </c>
      <c r="Q8" s="233">
        <v>0.1</v>
      </c>
      <c r="R8" s="233">
        <v>0.1</v>
      </c>
      <c r="S8" s="10">
        <v>0.1</v>
      </c>
      <c r="T8" s="10">
        <v>0.1</v>
      </c>
      <c r="U8" s="10">
        <v>0.1</v>
      </c>
      <c r="V8" s="10">
        <v>0.1</v>
      </c>
      <c r="W8" s="239">
        <v>0.1</v>
      </c>
      <c r="X8" s="239">
        <v>0.1</v>
      </c>
      <c r="Y8" s="239">
        <v>0.1</v>
      </c>
      <c r="Z8" s="239">
        <v>0.1</v>
      </c>
    </row>
    <row r="9" spans="1:95" x14ac:dyDescent="0.2">
      <c r="A9">
        <v>17</v>
      </c>
      <c r="B9" t="s">
        <v>44</v>
      </c>
      <c r="C9" t="s">
        <v>24</v>
      </c>
      <c r="D9">
        <v>3</v>
      </c>
      <c r="E9" t="s">
        <v>45</v>
      </c>
      <c r="F9" t="s">
        <v>16</v>
      </c>
      <c r="G9" s="11">
        <v>0.5</v>
      </c>
      <c r="H9" s="11">
        <v>0.5</v>
      </c>
      <c r="I9" s="11">
        <v>0.5</v>
      </c>
      <c r="J9" s="11">
        <v>0.5</v>
      </c>
      <c r="K9" s="12">
        <v>0.25</v>
      </c>
      <c r="L9" s="12">
        <v>0.25</v>
      </c>
      <c r="M9" s="12">
        <v>0.25</v>
      </c>
      <c r="N9" s="12">
        <v>0.25</v>
      </c>
      <c r="O9" s="233">
        <v>0.25</v>
      </c>
      <c r="P9" s="233">
        <v>0.25</v>
      </c>
      <c r="Q9" s="233">
        <v>0.25</v>
      </c>
      <c r="R9" s="233">
        <v>0.25</v>
      </c>
      <c r="S9" s="10">
        <v>0.25</v>
      </c>
      <c r="T9" s="10">
        <v>0.25</v>
      </c>
      <c r="U9" s="10">
        <v>0.25</v>
      </c>
      <c r="V9" s="10">
        <v>0.25</v>
      </c>
      <c r="W9" s="239">
        <v>0.25</v>
      </c>
      <c r="X9" s="239">
        <v>0.25</v>
      </c>
      <c r="Y9" s="239">
        <v>0.25</v>
      </c>
      <c r="Z9" s="239">
        <v>0.25</v>
      </c>
    </row>
    <row r="10" spans="1:95" x14ac:dyDescent="0.2">
      <c r="A10">
        <v>18</v>
      </c>
      <c r="B10" t="s">
        <v>46</v>
      </c>
      <c r="C10" t="s">
        <v>24</v>
      </c>
      <c r="D10">
        <v>3</v>
      </c>
      <c r="E10" t="s">
        <v>45</v>
      </c>
      <c r="F10" t="s">
        <v>16</v>
      </c>
      <c r="G10" s="11">
        <v>0.5</v>
      </c>
      <c r="H10" s="11">
        <v>0.5</v>
      </c>
      <c r="I10" s="11">
        <v>0.5</v>
      </c>
      <c r="J10" s="11">
        <v>0.5</v>
      </c>
      <c r="K10" s="12">
        <v>0.2</v>
      </c>
      <c r="L10" s="12">
        <v>0.2</v>
      </c>
      <c r="M10" s="12">
        <v>0.2</v>
      </c>
      <c r="N10" s="12">
        <v>0.2</v>
      </c>
      <c r="O10" s="233">
        <v>0.2</v>
      </c>
      <c r="P10" s="233">
        <v>0.2</v>
      </c>
      <c r="Q10" s="233">
        <v>0.2</v>
      </c>
      <c r="R10" s="233">
        <v>0.2</v>
      </c>
      <c r="S10" s="10">
        <v>0.2</v>
      </c>
      <c r="T10" s="10">
        <v>0.2</v>
      </c>
      <c r="U10" s="10">
        <v>0.2</v>
      </c>
      <c r="V10" s="10">
        <v>0.2</v>
      </c>
      <c r="W10" s="239">
        <v>0.2</v>
      </c>
      <c r="X10" s="239">
        <v>0.2</v>
      </c>
      <c r="Y10" s="239">
        <v>0.2</v>
      </c>
      <c r="Z10" s="239">
        <v>0.2</v>
      </c>
    </row>
    <row r="11" spans="1:95" x14ac:dyDescent="0.2">
      <c r="A11">
        <v>588</v>
      </c>
      <c r="B11" t="s">
        <v>47</v>
      </c>
      <c r="C11" t="s">
        <v>35</v>
      </c>
      <c r="D11">
        <v>3</v>
      </c>
      <c r="E11" t="s">
        <v>15</v>
      </c>
      <c r="F11" t="s">
        <v>48</v>
      </c>
      <c r="G11" s="11">
        <v>0</v>
      </c>
      <c r="H11" s="11">
        <v>0</v>
      </c>
      <c r="I11" s="11">
        <v>0</v>
      </c>
      <c r="J11" s="11">
        <v>0</v>
      </c>
      <c r="K11" s="12">
        <v>0.5</v>
      </c>
      <c r="L11" s="12">
        <v>0.5</v>
      </c>
      <c r="M11" s="12">
        <v>0.5</v>
      </c>
      <c r="N11" s="12">
        <v>0.5</v>
      </c>
      <c r="O11" s="233">
        <v>0.5</v>
      </c>
      <c r="P11" s="233">
        <v>0.5</v>
      </c>
      <c r="Q11" s="233">
        <v>0.5</v>
      </c>
      <c r="R11" s="233">
        <v>0.5</v>
      </c>
      <c r="S11" s="10">
        <v>1</v>
      </c>
      <c r="T11" s="10">
        <v>1</v>
      </c>
      <c r="U11" s="10">
        <v>1</v>
      </c>
      <c r="V11" s="10">
        <v>1</v>
      </c>
      <c r="W11" s="239">
        <v>1</v>
      </c>
      <c r="X11" s="239">
        <v>1</v>
      </c>
      <c r="Y11" s="239">
        <v>1</v>
      </c>
      <c r="Z11" s="239">
        <v>1</v>
      </c>
    </row>
    <row r="12" spans="1:95" x14ac:dyDescent="0.2">
      <c r="F12" s="13" t="s">
        <v>27</v>
      </c>
      <c r="G12" s="15">
        <f t="shared" ref="G12:R12" si="0">SUM(G4:G11)</f>
        <v>3.95</v>
      </c>
      <c r="H12" s="15">
        <f t="shared" si="0"/>
        <v>3.85</v>
      </c>
      <c r="I12" s="15">
        <f t="shared" si="0"/>
        <v>3.85</v>
      </c>
      <c r="J12" s="15">
        <f t="shared" si="0"/>
        <v>3.85</v>
      </c>
      <c r="K12" s="16">
        <f t="shared" si="0"/>
        <v>3.0500000000000003</v>
      </c>
      <c r="L12" s="16">
        <f t="shared" si="0"/>
        <v>3.0500000000000003</v>
      </c>
      <c r="M12" s="16">
        <f t="shared" si="0"/>
        <v>3.0500000000000003</v>
      </c>
      <c r="N12" s="16">
        <f t="shared" si="0"/>
        <v>3.0500000000000003</v>
      </c>
      <c r="O12" s="234">
        <f t="shared" si="0"/>
        <v>3.0500000000000003</v>
      </c>
      <c r="P12" s="234">
        <f t="shared" si="0"/>
        <v>3.0500000000000003</v>
      </c>
      <c r="Q12" s="234">
        <f t="shared" si="0"/>
        <v>3.0500000000000003</v>
      </c>
      <c r="R12" s="234">
        <f t="shared" si="0"/>
        <v>3.0500000000000003</v>
      </c>
      <c r="S12" s="14">
        <f t="shared" ref="S12:Z12" si="1">SUM(S4:S11)</f>
        <v>3.3000000000000003</v>
      </c>
      <c r="T12" s="14">
        <f t="shared" si="1"/>
        <v>3.3000000000000003</v>
      </c>
      <c r="U12" s="14">
        <f t="shared" si="1"/>
        <v>3.3000000000000003</v>
      </c>
      <c r="V12" s="14">
        <f t="shared" si="1"/>
        <v>3.3000000000000003</v>
      </c>
      <c r="W12" s="240">
        <f t="shared" si="1"/>
        <v>3.3000000000000003</v>
      </c>
      <c r="X12" s="240">
        <f t="shared" si="1"/>
        <v>3.3000000000000003</v>
      </c>
      <c r="Y12" s="240">
        <f t="shared" si="1"/>
        <v>3.3000000000000003</v>
      </c>
      <c r="Z12" s="240">
        <f t="shared" si="1"/>
        <v>3.3000000000000003</v>
      </c>
    </row>
    <row r="13" spans="1:95" x14ac:dyDescent="0.2">
      <c r="F13" s="13" t="s">
        <v>28</v>
      </c>
      <c r="G13" s="338">
        <f>SUM(G12,H12,I12,J12)/4</f>
        <v>3.875</v>
      </c>
      <c r="H13" s="339"/>
      <c r="I13" s="339"/>
      <c r="J13" s="339"/>
      <c r="K13" s="329">
        <f>SUM(K12,L12,M12,N12)/4</f>
        <v>3.0500000000000003</v>
      </c>
      <c r="L13" s="330"/>
      <c r="M13" s="330"/>
      <c r="N13" s="330"/>
      <c r="O13" s="340">
        <f>SUM(O12,P12,Q12,R12)/4</f>
        <v>3.0500000000000003</v>
      </c>
      <c r="P13" s="341"/>
      <c r="Q13" s="341"/>
      <c r="R13" s="341"/>
      <c r="S13" s="331">
        <f>SUM(S12,T12,U12,V12)/4</f>
        <v>3.3000000000000003</v>
      </c>
      <c r="T13" s="332"/>
      <c r="U13" s="332"/>
      <c r="V13" s="332"/>
      <c r="W13" s="349">
        <f>SUM(W12,X12,Y12,Z12)/4</f>
        <v>3.3000000000000003</v>
      </c>
      <c r="X13" s="350"/>
      <c r="Y13" s="350"/>
      <c r="Z13" s="350"/>
    </row>
  </sheetData>
  <mergeCells count="16">
    <mergeCell ref="W1:Z1"/>
    <mergeCell ref="W13:Z13"/>
    <mergeCell ref="G1:J1"/>
    <mergeCell ref="K1:N1"/>
    <mergeCell ref="O1:R1"/>
    <mergeCell ref="S1:V1"/>
    <mergeCell ref="G13:J13"/>
    <mergeCell ref="K13:N13"/>
    <mergeCell ref="O13:R13"/>
    <mergeCell ref="S13:V13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61596-F582-3145-86B1-D87CB8046178}">
  <dimension ref="A1:CQ40"/>
  <sheetViews>
    <sheetView zoomScale="140" zoomScaleNormal="140" workbookViewId="0">
      <pane xSplit="2" ySplit="3" topLeftCell="O28" activePane="bottomRight" state="frozen"/>
      <selection pane="topRight" activeCell="C1" sqref="C1"/>
      <selection pane="bottomLeft" activeCell="A4" sqref="A4"/>
      <selection pane="bottomRight" activeCell="V51" sqref="V51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35</v>
      </c>
      <c r="B4" t="s">
        <v>49</v>
      </c>
      <c r="C4" t="s">
        <v>50</v>
      </c>
      <c r="D4">
        <v>3</v>
      </c>
      <c r="E4" t="s">
        <v>19</v>
      </c>
      <c r="F4" t="s">
        <v>16</v>
      </c>
      <c r="G4" s="11">
        <v>1.6</v>
      </c>
      <c r="H4" s="11">
        <v>1.6</v>
      </c>
      <c r="I4" s="11">
        <v>1.6</v>
      </c>
      <c r="J4" s="11">
        <v>1.6</v>
      </c>
      <c r="K4" s="12">
        <v>1.6</v>
      </c>
      <c r="L4" s="12">
        <v>1.6</v>
      </c>
      <c r="M4" s="12">
        <v>1.6</v>
      </c>
      <c r="N4" s="12">
        <v>1.6</v>
      </c>
      <c r="O4" s="233">
        <v>1.6</v>
      </c>
      <c r="P4" s="233">
        <v>1.6</v>
      </c>
      <c r="Q4" s="233">
        <v>1.6</v>
      </c>
      <c r="R4" s="233">
        <v>1.6</v>
      </c>
      <c r="S4" s="17">
        <v>1.6</v>
      </c>
      <c r="T4" s="17">
        <v>1.6</v>
      </c>
      <c r="U4" s="17">
        <v>1.6</v>
      </c>
      <c r="V4" s="17">
        <v>1.6</v>
      </c>
      <c r="W4" s="239">
        <v>1.6</v>
      </c>
      <c r="X4" s="239">
        <v>1.6</v>
      </c>
      <c r="Y4" s="239">
        <v>1.6</v>
      </c>
      <c r="Z4" s="239">
        <v>1.6</v>
      </c>
      <c r="AA4" s="1" t="s">
        <v>32</v>
      </c>
      <c r="AB4">
        <f>Z4-V4</f>
        <v>0</v>
      </c>
    </row>
    <row r="5" spans="1:95" x14ac:dyDescent="0.2">
      <c r="A5">
        <v>37</v>
      </c>
      <c r="B5" t="s">
        <v>51</v>
      </c>
      <c r="C5" t="s">
        <v>52</v>
      </c>
      <c r="D5">
        <v>3</v>
      </c>
      <c r="E5" t="s">
        <v>19</v>
      </c>
      <c r="F5" t="s">
        <v>16</v>
      </c>
      <c r="G5" s="11">
        <v>0.4</v>
      </c>
      <c r="H5" s="11">
        <v>0.4</v>
      </c>
      <c r="I5" s="11">
        <v>0.4</v>
      </c>
      <c r="J5" s="11">
        <v>0.4</v>
      </c>
      <c r="K5" s="12">
        <v>0.2</v>
      </c>
      <c r="L5" s="12">
        <v>0.2</v>
      </c>
      <c r="M5" s="12">
        <v>0.2</v>
      </c>
      <c r="N5" s="12">
        <v>0.2</v>
      </c>
      <c r="O5" s="233">
        <v>0.4</v>
      </c>
      <c r="P5" s="233">
        <v>0.4</v>
      </c>
      <c r="Q5" s="233">
        <v>0.4</v>
      </c>
      <c r="R5" s="233">
        <v>0.4</v>
      </c>
      <c r="S5" s="10">
        <v>0.4</v>
      </c>
      <c r="T5" s="10">
        <v>0.4</v>
      </c>
      <c r="U5" s="10">
        <v>0.4</v>
      </c>
      <c r="V5" s="10">
        <v>0.4</v>
      </c>
      <c r="W5" s="239">
        <v>0.4</v>
      </c>
      <c r="X5" s="239">
        <v>0.4</v>
      </c>
      <c r="Y5" s="239">
        <v>0.4</v>
      </c>
      <c r="Z5" s="239">
        <v>0.4</v>
      </c>
      <c r="AB5">
        <f>Z5-V5</f>
        <v>0</v>
      </c>
    </row>
    <row r="6" spans="1:95" x14ac:dyDescent="0.2">
      <c r="A6">
        <v>38</v>
      </c>
      <c r="B6" t="s">
        <v>53</v>
      </c>
      <c r="C6" t="s">
        <v>52</v>
      </c>
      <c r="D6">
        <v>3</v>
      </c>
      <c r="E6" t="s">
        <v>19</v>
      </c>
      <c r="F6" t="s">
        <v>16</v>
      </c>
      <c r="G6" s="11">
        <v>0.1</v>
      </c>
      <c r="H6" s="11">
        <v>0.1</v>
      </c>
      <c r="I6" s="11">
        <v>0.1</v>
      </c>
      <c r="J6" s="11">
        <v>0.1</v>
      </c>
      <c r="K6" s="12">
        <v>0.1</v>
      </c>
      <c r="L6" s="12">
        <v>0.1</v>
      </c>
      <c r="M6" s="12">
        <v>0.1</v>
      </c>
      <c r="N6" s="12">
        <v>0.1</v>
      </c>
      <c r="O6" s="233">
        <v>0.2</v>
      </c>
      <c r="P6" s="233">
        <v>0.2</v>
      </c>
      <c r="Q6" s="233">
        <v>0.2</v>
      </c>
      <c r="R6" s="233">
        <v>0.2</v>
      </c>
      <c r="S6" s="10">
        <v>0.2</v>
      </c>
      <c r="T6" s="10">
        <v>0.2</v>
      </c>
      <c r="U6" s="10">
        <v>0.2</v>
      </c>
      <c r="V6" s="10">
        <v>0.2</v>
      </c>
      <c r="W6" s="239">
        <v>0.2</v>
      </c>
      <c r="X6" s="239">
        <v>0.2</v>
      </c>
      <c r="Y6" s="239">
        <v>0.2</v>
      </c>
      <c r="Z6" s="239">
        <v>0.2</v>
      </c>
      <c r="AB6">
        <f t="shared" ref="AB6:AB38" si="0">Z6-V6</f>
        <v>0</v>
      </c>
    </row>
    <row r="7" spans="1:95" x14ac:dyDescent="0.2">
      <c r="A7">
        <v>39</v>
      </c>
      <c r="B7" t="s">
        <v>54</v>
      </c>
      <c r="C7" t="s">
        <v>52</v>
      </c>
      <c r="D7">
        <v>3</v>
      </c>
      <c r="E7" t="s">
        <v>19</v>
      </c>
      <c r="F7" t="s">
        <v>16</v>
      </c>
      <c r="G7" s="11">
        <v>1</v>
      </c>
      <c r="H7" s="11">
        <v>1</v>
      </c>
      <c r="I7" s="11">
        <v>1</v>
      </c>
      <c r="J7" s="11">
        <v>1</v>
      </c>
      <c r="K7" s="12">
        <v>1</v>
      </c>
      <c r="L7" s="12">
        <v>1</v>
      </c>
      <c r="M7" s="12">
        <v>1</v>
      </c>
      <c r="N7" s="12">
        <v>1</v>
      </c>
      <c r="O7" s="233">
        <v>1</v>
      </c>
      <c r="P7" s="233">
        <v>1</v>
      </c>
      <c r="Q7" s="233">
        <v>1</v>
      </c>
      <c r="R7" s="233">
        <v>1</v>
      </c>
      <c r="S7" s="10">
        <v>1</v>
      </c>
      <c r="T7" s="10">
        <v>1</v>
      </c>
      <c r="U7" s="10">
        <v>1</v>
      </c>
      <c r="V7" s="10">
        <v>1</v>
      </c>
      <c r="W7" s="239">
        <v>1.1499999999999999</v>
      </c>
      <c r="X7" s="239">
        <v>1.1499999999999999</v>
      </c>
      <c r="Y7" s="239">
        <v>1.1499999999999999</v>
      </c>
      <c r="Z7" s="239">
        <v>1.1499999999999999</v>
      </c>
      <c r="AB7">
        <f t="shared" si="0"/>
        <v>0.14999999999999991</v>
      </c>
    </row>
    <row r="8" spans="1:95" x14ac:dyDescent="0.2">
      <c r="A8">
        <v>40</v>
      </c>
      <c r="B8" t="s">
        <v>55</v>
      </c>
      <c r="C8" t="s">
        <v>56</v>
      </c>
      <c r="D8">
        <v>3</v>
      </c>
      <c r="E8" t="s">
        <v>19</v>
      </c>
      <c r="F8" t="s">
        <v>16</v>
      </c>
      <c r="G8" s="11">
        <v>0.4</v>
      </c>
      <c r="H8" s="11">
        <v>0.4</v>
      </c>
      <c r="I8" s="11">
        <v>0.4</v>
      </c>
      <c r="J8" s="11">
        <v>0.4</v>
      </c>
      <c r="K8" s="12">
        <v>0.6</v>
      </c>
      <c r="L8" s="12">
        <v>0.6</v>
      </c>
      <c r="M8" s="12">
        <v>0.6</v>
      </c>
      <c r="N8" s="12">
        <v>0.6</v>
      </c>
      <c r="O8" s="233">
        <v>0.6</v>
      </c>
      <c r="P8" s="233">
        <v>0.9</v>
      </c>
      <c r="Q8" s="233">
        <v>0.6</v>
      </c>
      <c r="R8" s="233">
        <v>0.6</v>
      </c>
      <c r="S8" s="10">
        <v>0.6</v>
      </c>
      <c r="T8" s="10">
        <v>0.6</v>
      </c>
      <c r="U8" s="10">
        <v>0.6</v>
      </c>
      <c r="V8" s="10">
        <v>0.6</v>
      </c>
      <c r="W8" s="239">
        <v>0.9</v>
      </c>
      <c r="X8" s="239">
        <v>0.9</v>
      </c>
      <c r="Y8" s="239">
        <v>0.9</v>
      </c>
      <c r="Z8" s="239">
        <v>0.9</v>
      </c>
      <c r="AB8">
        <f t="shared" si="0"/>
        <v>0.30000000000000004</v>
      </c>
    </row>
    <row r="9" spans="1:95" x14ac:dyDescent="0.2">
      <c r="A9">
        <v>41</v>
      </c>
      <c r="B9" t="s">
        <v>57</v>
      </c>
      <c r="C9" t="s">
        <v>56</v>
      </c>
      <c r="D9">
        <v>3</v>
      </c>
      <c r="E9" t="s">
        <v>19</v>
      </c>
      <c r="F9" t="s">
        <v>16</v>
      </c>
      <c r="G9" s="11">
        <v>0.1</v>
      </c>
      <c r="H9" s="11">
        <v>0.1</v>
      </c>
      <c r="I9" s="11">
        <v>0.1</v>
      </c>
      <c r="J9" s="11">
        <v>0.1</v>
      </c>
      <c r="K9" s="12">
        <v>0.2</v>
      </c>
      <c r="L9" s="12">
        <v>0.2</v>
      </c>
      <c r="M9" s="12">
        <v>0.2</v>
      </c>
      <c r="N9" s="12">
        <v>0.2</v>
      </c>
      <c r="O9" s="233">
        <v>0.2</v>
      </c>
      <c r="P9" s="233">
        <v>0.2</v>
      </c>
      <c r="Q9" s="233">
        <v>0.2</v>
      </c>
      <c r="R9" s="233">
        <v>0.2</v>
      </c>
      <c r="S9" s="10">
        <v>0.2</v>
      </c>
      <c r="T9" s="10">
        <v>0.2</v>
      </c>
      <c r="U9" s="10">
        <v>0.2</v>
      </c>
      <c r="V9" s="10">
        <v>0.2</v>
      </c>
      <c r="W9" s="239">
        <v>0.3</v>
      </c>
      <c r="X9" s="239">
        <v>0.3</v>
      </c>
      <c r="Y9" s="239">
        <v>0.3</v>
      </c>
      <c r="Z9" s="239">
        <v>0.3</v>
      </c>
      <c r="AB9">
        <f t="shared" si="0"/>
        <v>9.9999999999999978E-2</v>
      </c>
    </row>
    <row r="10" spans="1:95" x14ac:dyDescent="0.2">
      <c r="A10">
        <v>42</v>
      </c>
      <c r="B10" t="s">
        <v>58</v>
      </c>
      <c r="C10" t="s">
        <v>56</v>
      </c>
      <c r="D10">
        <v>3</v>
      </c>
      <c r="E10" t="s">
        <v>19</v>
      </c>
      <c r="F10" t="s">
        <v>16</v>
      </c>
      <c r="G10" s="11">
        <v>0.2</v>
      </c>
      <c r="H10" s="11">
        <v>0.2</v>
      </c>
      <c r="I10" s="11">
        <v>0.2</v>
      </c>
      <c r="J10" s="11">
        <v>0.2</v>
      </c>
      <c r="K10" s="12">
        <v>0.2</v>
      </c>
      <c r="L10" s="12">
        <v>0.2</v>
      </c>
      <c r="M10" s="12">
        <v>0.2</v>
      </c>
      <c r="N10" s="12">
        <v>0.2</v>
      </c>
      <c r="O10" s="233">
        <v>0.4</v>
      </c>
      <c r="P10" s="233">
        <v>0.4</v>
      </c>
      <c r="Q10" s="233">
        <v>0.4</v>
      </c>
      <c r="R10" s="233">
        <v>0.4</v>
      </c>
      <c r="S10" s="10">
        <v>0.6</v>
      </c>
      <c r="T10" s="10">
        <v>0.6</v>
      </c>
      <c r="U10" s="10">
        <v>0.6</v>
      </c>
      <c r="V10" s="10">
        <v>0.6</v>
      </c>
      <c r="W10" s="239">
        <v>0.6</v>
      </c>
      <c r="X10" s="239">
        <v>0.6</v>
      </c>
      <c r="Y10" s="239">
        <v>0.6</v>
      </c>
      <c r="Z10" s="239">
        <v>0.6</v>
      </c>
      <c r="AB10">
        <f t="shared" si="0"/>
        <v>0</v>
      </c>
    </row>
    <row r="11" spans="1:95" x14ac:dyDescent="0.2">
      <c r="A11">
        <v>44</v>
      </c>
      <c r="B11" t="s">
        <v>59</v>
      </c>
      <c r="C11" t="s">
        <v>56</v>
      </c>
      <c r="D11">
        <v>3</v>
      </c>
      <c r="E11" t="s">
        <v>19</v>
      </c>
      <c r="F11" t="s">
        <v>16</v>
      </c>
      <c r="G11" s="11">
        <v>0.1</v>
      </c>
      <c r="H11" s="11">
        <v>0.1</v>
      </c>
      <c r="I11" s="11">
        <v>0.1</v>
      </c>
      <c r="J11" s="11">
        <v>0.1</v>
      </c>
      <c r="K11" s="12">
        <v>0.3</v>
      </c>
      <c r="L11" s="12">
        <v>0.3</v>
      </c>
      <c r="M11" s="12">
        <v>0.3</v>
      </c>
      <c r="N11" s="12">
        <v>0.3</v>
      </c>
      <c r="O11" s="233">
        <v>0</v>
      </c>
      <c r="P11" s="233">
        <v>0</v>
      </c>
      <c r="Q11" s="233">
        <v>0</v>
      </c>
      <c r="R11" s="233">
        <v>0</v>
      </c>
      <c r="S11" s="10">
        <v>0</v>
      </c>
      <c r="T11" s="10">
        <v>0</v>
      </c>
      <c r="U11" s="10">
        <v>0</v>
      </c>
      <c r="V11" s="10">
        <v>0</v>
      </c>
      <c r="W11" s="239">
        <v>0</v>
      </c>
      <c r="X11" s="239">
        <v>0</v>
      </c>
      <c r="Y11" s="239">
        <v>0</v>
      </c>
      <c r="Z11" s="239">
        <v>0</v>
      </c>
      <c r="AA11" s="1" t="s">
        <v>556</v>
      </c>
      <c r="AB11">
        <f t="shared" si="0"/>
        <v>0</v>
      </c>
    </row>
    <row r="12" spans="1:95" x14ac:dyDescent="0.2">
      <c r="A12">
        <v>45</v>
      </c>
      <c r="B12" t="s">
        <v>60</v>
      </c>
      <c r="C12" t="s">
        <v>61</v>
      </c>
      <c r="D12">
        <v>3</v>
      </c>
      <c r="E12" t="s">
        <v>19</v>
      </c>
      <c r="F12" t="s">
        <v>16</v>
      </c>
      <c r="G12" s="11">
        <v>0.2</v>
      </c>
      <c r="H12" s="11">
        <v>0.2</v>
      </c>
      <c r="I12" s="11">
        <v>0.2</v>
      </c>
      <c r="J12" s="11">
        <v>0.2</v>
      </c>
      <c r="K12" s="12">
        <v>0.2</v>
      </c>
      <c r="L12" s="12">
        <v>0.2</v>
      </c>
      <c r="M12" s="12">
        <v>0.2</v>
      </c>
      <c r="N12" s="12">
        <v>0.2</v>
      </c>
      <c r="O12" s="233">
        <v>0.4</v>
      </c>
      <c r="P12" s="233">
        <v>0.4</v>
      </c>
      <c r="Q12" s="233">
        <v>0.4</v>
      </c>
      <c r="R12" s="233">
        <v>0.4</v>
      </c>
      <c r="S12" s="10">
        <v>0.6</v>
      </c>
      <c r="T12" s="10">
        <v>0.6</v>
      </c>
      <c r="U12" s="10">
        <v>0.6</v>
      </c>
      <c r="V12" s="10">
        <v>0.6</v>
      </c>
      <c r="W12" s="239">
        <v>0.9</v>
      </c>
      <c r="X12" s="239">
        <v>0.9</v>
      </c>
      <c r="Y12" s="239">
        <v>0.9</v>
      </c>
      <c r="Z12" s="239">
        <v>0.9</v>
      </c>
      <c r="AB12">
        <f t="shared" si="0"/>
        <v>0.30000000000000004</v>
      </c>
    </row>
    <row r="13" spans="1:95" x14ac:dyDescent="0.2">
      <c r="A13">
        <v>46</v>
      </c>
      <c r="B13" t="s">
        <v>62</v>
      </c>
      <c r="C13" t="s">
        <v>61</v>
      </c>
      <c r="D13">
        <v>3</v>
      </c>
      <c r="E13" t="s">
        <v>19</v>
      </c>
      <c r="F13" t="s">
        <v>16</v>
      </c>
      <c r="G13" s="11">
        <v>0.2</v>
      </c>
      <c r="H13" s="11">
        <v>0.2</v>
      </c>
      <c r="I13" s="11">
        <v>0.2</v>
      </c>
      <c r="J13" s="11">
        <v>0.2</v>
      </c>
      <c r="K13" s="12">
        <v>0.2</v>
      </c>
      <c r="L13" s="12">
        <v>0.2</v>
      </c>
      <c r="M13" s="12">
        <v>0.2</v>
      </c>
      <c r="N13" s="12">
        <v>0.2</v>
      </c>
      <c r="O13" s="233">
        <v>0.4</v>
      </c>
      <c r="P13" s="233">
        <v>0.4</v>
      </c>
      <c r="Q13" s="233">
        <v>0.4</v>
      </c>
      <c r="R13" s="233">
        <v>0.4</v>
      </c>
      <c r="S13" s="10">
        <v>0.4</v>
      </c>
      <c r="T13" s="10">
        <v>0.4</v>
      </c>
      <c r="U13" s="10">
        <v>0.4</v>
      </c>
      <c r="V13" s="10">
        <v>0.4</v>
      </c>
      <c r="W13" s="239">
        <v>0.6</v>
      </c>
      <c r="X13" s="239">
        <v>0.6</v>
      </c>
      <c r="Y13" s="239">
        <v>0.6</v>
      </c>
      <c r="Z13" s="239">
        <v>0.6</v>
      </c>
      <c r="AB13">
        <f t="shared" si="0"/>
        <v>0.19999999999999996</v>
      </c>
    </row>
    <row r="14" spans="1:95" x14ac:dyDescent="0.2">
      <c r="A14">
        <v>47</v>
      </c>
      <c r="B14" t="s">
        <v>63</v>
      </c>
      <c r="C14" t="s">
        <v>61</v>
      </c>
      <c r="D14">
        <v>3</v>
      </c>
      <c r="E14" t="s">
        <v>19</v>
      </c>
      <c r="F14" t="s">
        <v>16</v>
      </c>
      <c r="G14" s="11">
        <v>0.2</v>
      </c>
      <c r="H14" s="11">
        <v>0.2</v>
      </c>
      <c r="I14" s="11">
        <v>0.2</v>
      </c>
      <c r="J14" s="11">
        <v>0.2</v>
      </c>
      <c r="K14" s="12">
        <v>0.2</v>
      </c>
      <c r="L14" s="12">
        <v>0.2</v>
      </c>
      <c r="M14" s="12">
        <v>0.2</v>
      </c>
      <c r="N14" s="12">
        <v>0.2</v>
      </c>
      <c r="O14" s="233">
        <v>0.2</v>
      </c>
      <c r="P14" s="233">
        <v>0.2</v>
      </c>
      <c r="Q14" s="233">
        <v>0.2</v>
      </c>
      <c r="R14" s="233">
        <v>0.2</v>
      </c>
      <c r="S14" s="10">
        <v>0</v>
      </c>
      <c r="T14" s="10">
        <v>0</v>
      </c>
      <c r="U14" s="10">
        <v>0</v>
      </c>
      <c r="V14" s="10">
        <v>0</v>
      </c>
      <c r="W14" s="239">
        <v>0</v>
      </c>
      <c r="X14" s="239">
        <v>0</v>
      </c>
      <c r="Y14" s="239">
        <v>0</v>
      </c>
      <c r="Z14" s="239">
        <v>0</v>
      </c>
      <c r="AB14">
        <f t="shared" si="0"/>
        <v>0</v>
      </c>
    </row>
    <row r="15" spans="1:95" x14ac:dyDescent="0.2">
      <c r="A15">
        <v>48</v>
      </c>
      <c r="B15" t="s">
        <v>64</v>
      </c>
      <c r="C15" t="s">
        <v>61</v>
      </c>
      <c r="D15">
        <v>3</v>
      </c>
      <c r="E15" t="s">
        <v>19</v>
      </c>
      <c r="F15" t="s">
        <v>16</v>
      </c>
      <c r="G15" s="11">
        <v>0.2</v>
      </c>
      <c r="H15" s="11">
        <v>0.2</v>
      </c>
      <c r="I15" s="11">
        <v>0.2</v>
      </c>
      <c r="J15" s="11">
        <v>0.2</v>
      </c>
      <c r="K15" s="12">
        <v>0.2</v>
      </c>
      <c r="L15" s="12">
        <v>0.2</v>
      </c>
      <c r="M15" s="12">
        <v>0.2</v>
      </c>
      <c r="N15" s="12">
        <v>0.2</v>
      </c>
      <c r="O15" s="233">
        <v>0.2</v>
      </c>
      <c r="P15" s="233">
        <v>0.2</v>
      </c>
      <c r="Q15" s="233">
        <v>0.2</v>
      </c>
      <c r="R15" s="233">
        <v>0.2</v>
      </c>
      <c r="S15" s="10">
        <v>0.2</v>
      </c>
      <c r="T15" s="10">
        <v>0.2</v>
      </c>
      <c r="U15" s="10">
        <v>0.2</v>
      </c>
      <c r="V15" s="10">
        <v>0.2</v>
      </c>
      <c r="W15" s="239">
        <v>0.2</v>
      </c>
      <c r="X15" s="239">
        <v>0.2</v>
      </c>
      <c r="Y15" s="239">
        <v>0.2</v>
      </c>
      <c r="Z15" s="239">
        <v>0.2</v>
      </c>
      <c r="AB15">
        <f t="shared" si="0"/>
        <v>0</v>
      </c>
    </row>
    <row r="16" spans="1:95" x14ac:dyDescent="0.2">
      <c r="A16">
        <v>49</v>
      </c>
      <c r="B16" t="s">
        <v>65</v>
      </c>
      <c r="C16" t="s">
        <v>61</v>
      </c>
      <c r="D16">
        <v>3</v>
      </c>
      <c r="E16" t="s">
        <v>19</v>
      </c>
      <c r="F16" t="s">
        <v>16</v>
      </c>
      <c r="G16" s="11">
        <v>0.2</v>
      </c>
      <c r="H16" s="11">
        <v>0.2</v>
      </c>
      <c r="I16" s="11">
        <v>0.2</v>
      </c>
      <c r="J16" s="11">
        <v>0.2</v>
      </c>
      <c r="K16" s="12">
        <v>0.1</v>
      </c>
      <c r="L16" s="12">
        <v>0.1</v>
      </c>
      <c r="M16" s="12">
        <v>0.1</v>
      </c>
      <c r="N16" s="12">
        <v>0.1</v>
      </c>
      <c r="O16" s="233">
        <v>0</v>
      </c>
      <c r="P16" s="233">
        <v>0</v>
      </c>
      <c r="Q16" s="233">
        <v>0</v>
      </c>
      <c r="R16" s="233">
        <v>0</v>
      </c>
      <c r="S16" s="10">
        <v>0</v>
      </c>
      <c r="T16" s="10">
        <v>0</v>
      </c>
      <c r="U16" s="10">
        <v>0</v>
      </c>
      <c r="V16" s="10">
        <v>0</v>
      </c>
      <c r="W16" s="239">
        <v>0</v>
      </c>
      <c r="X16" s="239">
        <v>0</v>
      </c>
      <c r="Y16" s="239">
        <v>0</v>
      </c>
      <c r="Z16" s="239">
        <v>0</v>
      </c>
      <c r="AA16" s="1" t="s">
        <v>556</v>
      </c>
      <c r="AB16">
        <f t="shared" si="0"/>
        <v>0</v>
      </c>
    </row>
    <row r="17" spans="1:29" x14ac:dyDescent="0.2">
      <c r="A17">
        <v>50</v>
      </c>
      <c r="B17" t="s">
        <v>66</v>
      </c>
      <c r="C17" t="s">
        <v>61</v>
      </c>
      <c r="D17">
        <v>3</v>
      </c>
      <c r="E17" t="s">
        <v>19</v>
      </c>
      <c r="F17" t="s">
        <v>16</v>
      </c>
      <c r="G17" s="11">
        <v>0.1</v>
      </c>
      <c r="H17" s="11">
        <v>0.1</v>
      </c>
      <c r="I17" s="11">
        <v>0.1</v>
      </c>
      <c r="J17" s="11">
        <v>0.1</v>
      </c>
      <c r="K17" s="12">
        <v>0.3</v>
      </c>
      <c r="L17" s="12">
        <v>0.3</v>
      </c>
      <c r="M17" s="12">
        <v>0.3</v>
      </c>
      <c r="N17" s="12">
        <v>0.3</v>
      </c>
      <c r="O17" s="233">
        <v>0.3</v>
      </c>
      <c r="P17" s="233">
        <v>0.3</v>
      </c>
      <c r="Q17" s="233">
        <v>0.3</v>
      </c>
      <c r="R17" s="233">
        <v>0.3</v>
      </c>
      <c r="S17" s="10">
        <v>0.6</v>
      </c>
      <c r="T17" s="10">
        <v>0.6</v>
      </c>
      <c r="U17" s="10">
        <v>0.6</v>
      </c>
      <c r="V17" s="10">
        <v>0.6</v>
      </c>
      <c r="W17" s="239">
        <v>0.6</v>
      </c>
      <c r="X17" s="239">
        <v>0.6</v>
      </c>
      <c r="Y17" s="239">
        <v>0.6</v>
      </c>
      <c r="Z17" s="239">
        <v>0.6</v>
      </c>
      <c r="AB17">
        <f t="shared" si="0"/>
        <v>0</v>
      </c>
    </row>
    <row r="18" spans="1:29" x14ac:dyDescent="0.2">
      <c r="A18">
        <v>51</v>
      </c>
      <c r="B18" t="s">
        <v>67</v>
      </c>
      <c r="C18" t="s">
        <v>61</v>
      </c>
      <c r="D18">
        <v>3</v>
      </c>
      <c r="E18" t="s">
        <v>19</v>
      </c>
      <c r="F18" t="s">
        <v>16</v>
      </c>
      <c r="G18" s="11">
        <v>0.1</v>
      </c>
      <c r="H18" s="11">
        <v>0.1</v>
      </c>
      <c r="I18" s="11">
        <v>0.1</v>
      </c>
      <c r="J18" s="11">
        <v>0.1</v>
      </c>
      <c r="K18" s="12">
        <v>0.3</v>
      </c>
      <c r="L18" s="12">
        <v>0.3</v>
      </c>
      <c r="M18" s="12">
        <v>0.3</v>
      </c>
      <c r="N18" s="12">
        <v>0.3</v>
      </c>
      <c r="O18" s="233">
        <v>0.3</v>
      </c>
      <c r="P18" s="233">
        <v>0.3</v>
      </c>
      <c r="Q18" s="233">
        <v>0.3</v>
      </c>
      <c r="R18" s="233">
        <v>0.3</v>
      </c>
      <c r="S18" s="10">
        <v>0.3</v>
      </c>
      <c r="T18" s="10">
        <v>0.3</v>
      </c>
      <c r="U18" s="10">
        <v>0.3</v>
      </c>
      <c r="V18" s="10">
        <v>0.3</v>
      </c>
      <c r="W18" s="239">
        <v>0.3</v>
      </c>
      <c r="X18" s="239">
        <v>0.3</v>
      </c>
      <c r="Y18" s="239">
        <v>0.3</v>
      </c>
      <c r="Z18" s="239">
        <v>0.3</v>
      </c>
      <c r="AB18">
        <f t="shared" si="0"/>
        <v>0</v>
      </c>
    </row>
    <row r="19" spans="1:29" x14ac:dyDescent="0.2">
      <c r="A19">
        <v>567</v>
      </c>
      <c r="B19" t="s">
        <v>68</v>
      </c>
      <c r="C19" t="s">
        <v>14</v>
      </c>
      <c r="D19">
        <v>3</v>
      </c>
      <c r="E19" t="s">
        <v>15</v>
      </c>
      <c r="F19" t="s">
        <v>21</v>
      </c>
      <c r="G19" s="11">
        <v>0</v>
      </c>
      <c r="H19" s="11">
        <v>0</v>
      </c>
      <c r="I19" s="11">
        <v>0</v>
      </c>
      <c r="J19" s="11">
        <v>0</v>
      </c>
      <c r="K19" s="12">
        <v>0.5</v>
      </c>
      <c r="L19" s="12">
        <v>0.5</v>
      </c>
      <c r="M19" s="12">
        <v>0.5</v>
      </c>
      <c r="N19" s="12">
        <v>0.5</v>
      </c>
      <c r="O19" s="233">
        <v>0.5</v>
      </c>
      <c r="P19" s="233">
        <v>0.5</v>
      </c>
      <c r="Q19" s="233">
        <v>0.5</v>
      </c>
      <c r="R19" s="233">
        <v>0.5</v>
      </c>
      <c r="S19" s="10">
        <v>0</v>
      </c>
      <c r="T19" s="10">
        <v>0</v>
      </c>
      <c r="U19" s="10">
        <v>0</v>
      </c>
      <c r="V19" s="10">
        <v>0</v>
      </c>
      <c r="W19" s="239">
        <v>0</v>
      </c>
      <c r="X19" s="239">
        <v>0</v>
      </c>
      <c r="Y19" s="239">
        <v>0</v>
      </c>
      <c r="Z19" s="239">
        <v>0</v>
      </c>
      <c r="AA19" s="1" t="s">
        <v>556</v>
      </c>
      <c r="AB19">
        <f t="shared" si="0"/>
        <v>0</v>
      </c>
    </row>
    <row r="20" spans="1:29" x14ac:dyDescent="0.2">
      <c r="A20">
        <v>578</v>
      </c>
      <c r="B20" t="s">
        <v>69</v>
      </c>
      <c r="C20" t="s">
        <v>14</v>
      </c>
      <c r="D20">
        <v>3</v>
      </c>
      <c r="E20" t="s">
        <v>15</v>
      </c>
      <c r="F20" t="s">
        <v>21</v>
      </c>
      <c r="G20" s="11">
        <v>0</v>
      </c>
      <c r="H20" s="11">
        <v>0</v>
      </c>
      <c r="I20" s="11">
        <v>0</v>
      </c>
      <c r="J20" s="11">
        <v>0</v>
      </c>
      <c r="K20" s="12">
        <v>0.5</v>
      </c>
      <c r="L20" s="12">
        <v>0.5</v>
      </c>
      <c r="M20" s="12">
        <v>0.5</v>
      </c>
      <c r="N20" s="12">
        <v>0.5</v>
      </c>
      <c r="O20" s="233">
        <v>0</v>
      </c>
      <c r="P20" s="233">
        <v>0</v>
      </c>
      <c r="Q20" s="233">
        <v>0</v>
      </c>
      <c r="R20" s="233">
        <v>0</v>
      </c>
      <c r="S20" s="10">
        <v>0</v>
      </c>
      <c r="T20" s="10">
        <v>0</v>
      </c>
      <c r="U20" s="10">
        <v>0</v>
      </c>
      <c r="V20" s="10">
        <v>0</v>
      </c>
      <c r="W20" s="239">
        <v>0</v>
      </c>
      <c r="X20" s="239">
        <v>0</v>
      </c>
      <c r="Y20" s="239">
        <v>0</v>
      </c>
      <c r="Z20" s="239">
        <v>0</v>
      </c>
      <c r="AA20" s="1" t="s">
        <v>556</v>
      </c>
      <c r="AB20">
        <f t="shared" si="0"/>
        <v>0</v>
      </c>
    </row>
    <row r="21" spans="1:29" x14ac:dyDescent="0.2">
      <c r="A21">
        <v>579</v>
      </c>
      <c r="B21" t="s">
        <v>70</v>
      </c>
      <c r="C21" t="s">
        <v>52</v>
      </c>
      <c r="D21">
        <v>3</v>
      </c>
      <c r="E21" t="s">
        <v>71</v>
      </c>
      <c r="F21" t="s">
        <v>48</v>
      </c>
      <c r="G21" s="11">
        <v>0</v>
      </c>
      <c r="H21" s="11">
        <v>0</v>
      </c>
      <c r="I21" s="11">
        <v>0</v>
      </c>
      <c r="J21" s="11">
        <v>0</v>
      </c>
      <c r="K21" s="12">
        <v>0.1</v>
      </c>
      <c r="L21" s="12">
        <v>0.1</v>
      </c>
      <c r="M21" s="12">
        <v>0.1</v>
      </c>
      <c r="N21" s="12">
        <v>0.1</v>
      </c>
      <c r="O21" s="233">
        <v>0.1</v>
      </c>
      <c r="P21" s="233">
        <v>0.1</v>
      </c>
      <c r="Q21" s="233">
        <v>0.1</v>
      </c>
      <c r="R21" s="233">
        <v>0.1</v>
      </c>
      <c r="S21" s="10">
        <v>0.1</v>
      </c>
      <c r="T21" s="10">
        <v>0.1</v>
      </c>
      <c r="U21" s="10">
        <v>0.1</v>
      </c>
      <c r="V21" s="10">
        <v>0.1</v>
      </c>
      <c r="W21" s="239">
        <v>0.1</v>
      </c>
      <c r="X21" s="239">
        <v>0.1</v>
      </c>
      <c r="Y21" s="239">
        <v>0.1</v>
      </c>
      <c r="Z21" s="239">
        <v>0.1</v>
      </c>
      <c r="AB21">
        <f t="shared" si="0"/>
        <v>0</v>
      </c>
    </row>
    <row r="22" spans="1:29" x14ac:dyDescent="0.2">
      <c r="A22">
        <v>580</v>
      </c>
      <c r="B22" t="s">
        <v>72</v>
      </c>
      <c r="C22" t="s">
        <v>52</v>
      </c>
      <c r="D22">
        <v>3</v>
      </c>
      <c r="E22" t="s">
        <v>15</v>
      </c>
      <c r="F22" t="s">
        <v>48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2">
        <v>6.7000000000000004E-2</v>
      </c>
      <c r="M22" s="12">
        <v>0.2</v>
      </c>
      <c r="N22" s="12">
        <v>0.13300000000000001</v>
      </c>
      <c r="O22" s="233">
        <v>0.2</v>
      </c>
      <c r="P22" s="233">
        <v>0.2</v>
      </c>
      <c r="Q22" s="233">
        <v>0.2</v>
      </c>
      <c r="R22" s="233">
        <v>0.2</v>
      </c>
      <c r="S22" s="10">
        <v>0.2</v>
      </c>
      <c r="T22" s="10">
        <v>0.2</v>
      </c>
      <c r="U22" s="10">
        <v>0.2</v>
      </c>
      <c r="V22" s="10">
        <v>0.2</v>
      </c>
      <c r="W22" s="239">
        <v>0.2</v>
      </c>
      <c r="X22" s="239">
        <v>0.2</v>
      </c>
      <c r="Y22" s="239">
        <v>0.2</v>
      </c>
      <c r="Z22" s="239">
        <v>0.2</v>
      </c>
      <c r="AB22">
        <f t="shared" si="0"/>
        <v>0</v>
      </c>
    </row>
    <row r="23" spans="1:29" x14ac:dyDescent="0.2">
      <c r="A23">
        <v>581</v>
      </c>
      <c r="B23" t="s">
        <v>73</v>
      </c>
      <c r="C23" t="s">
        <v>52</v>
      </c>
      <c r="D23">
        <v>3</v>
      </c>
      <c r="E23" t="s">
        <v>15</v>
      </c>
      <c r="F23" t="s">
        <v>48</v>
      </c>
      <c r="G23" s="11">
        <v>0</v>
      </c>
      <c r="H23" s="11">
        <v>0</v>
      </c>
      <c r="I23" s="11">
        <v>0</v>
      </c>
      <c r="J23" s="11">
        <v>0</v>
      </c>
      <c r="K23" s="12">
        <v>0.1</v>
      </c>
      <c r="L23" s="12">
        <v>0.1</v>
      </c>
      <c r="M23" s="12">
        <v>0.1</v>
      </c>
      <c r="N23" s="12">
        <v>0.1</v>
      </c>
      <c r="O23" s="233">
        <v>0.1</v>
      </c>
      <c r="P23" s="233">
        <v>0.1</v>
      </c>
      <c r="Q23" s="233">
        <v>0.1</v>
      </c>
      <c r="R23" s="233">
        <v>0.1</v>
      </c>
      <c r="S23" s="10">
        <v>0.1</v>
      </c>
      <c r="T23" s="10">
        <v>0.1</v>
      </c>
      <c r="U23" s="10">
        <v>0.1</v>
      </c>
      <c r="V23" s="10">
        <v>0.1</v>
      </c>
      <c r="W23" s="239">
        <v>0.1</v>
      </c>
      <c r="X23" s="239">
        <v>0.1</v>
      </c>
      <c r="Y23" s="239">
        <v>0.1</v>
      </c>
      <c r="Z23" s="239">
        <v>0.1</v>
      </c>
      <c r="AB23">
        <f t="shared" si="0"/>
        <v>0</v>
      </c>
    </row>
    <row r="24" spans="1:29" x14ac:dyDescent="0.2">
      <c r="A24">
        <v>591</v>
      </c>
      <c r="B24" t="s">
        <v>74</v>
      </c>
      <c r="C24" t="s">
        <v>56</v>
      </c>
      <c r="D24">
        <v>3</v>
      </c>
      <c r="E24" t="s">
        <v>19</v>
      </c>
      <c r="F24" t="s">
        <v>16</v>
      </c>
      <c r="G24" s="11">
        <v>0</v>
      </c>
      <c r="H24" s="11">
        <v>0</v>
      </c>
      <c r="I24" s="11">
        <v>0</v>
      </c>
      <c r="J24" s="11">
        <v>0</v>
      </c>
      <c r="K24" s="12">
        <v>0</v>
      </c>
      <c r="L24" s="12">
        <v>0</v>
      </c>
      <c r="M24" s="12">
        <v>0</v>
      </c>
      <c r="N24" s="12">
        <v>0</v>
      </c>
      <c r="O24" s="233">
        <v>0.4</v>
      </c>
      <c r="P24" s="233">
        <v>0.4</v>
      </c>
      <c r="Q24" s="233">
        <v>0.4</v>
      </c>
      <c r="R24" s="233">
        <v>0.5</v>
      </c>
      <c r="S24" s="10">
        <v>0.6</v>
      </c>
      <c r="T24" s="10">
        <v>0.6</v>
      </c>
      <c r="U24" s="10">
        <v>0.6</v>
      </c>
      <c r="V24" s="10">
        <v>0.6</v>
      </c>
      <c r="W24" s="239">
        <v>0.6</v>
      </c>
      <c r="X24" s="239">
        <v>0.6</v>
      </c>
      <c r="Y24" s="239">
        <v>0.6</v>
      </c>
      <c r="Z24" s="239">
        <v>0.6</v>
      </c>
      <c r="AB24">
        <f t="shared" si="0"/>
        <v>0</v>
      </c>
    </row>
    <row r="25" spans="1:29" x14ac:dyDescent="0.2">
      <c r="A25">
        <v>592</v>
      </c>
      <c r="B25" t="s">
        <v>75</v>
      </c>
      <c r="C25" t="s">
        <v>61</v>
      </c>
      <c r="D25">
        <v>3</v>
      </c>
      <c r="E25" t="s">
        <v>19</v>
      </c>
      <c r="F25" t="s">
        <v>16</v>
      </c>
      <c r="G25" s="11">
        <v>0</v>
      </c>
      <c r="H25" s="11">
        <v>0</v>
      </c>
      <c r="I25" s="11">
        <v>0</v>
      </c>
      <c r="J25" s="11">
        <v>0</v>
      </c>
      <c r="K25" s="12">
        <v>0</v>
      </c>
      <c r="L25" s="12">
        <v>0</v>
      </c>
      <c r="M25" s="12">
        <v>0</v>
      </c>
      <c r="N25" s="12">
        <v>0</v>
      </c>
      <c r="O25" s="233">
        <v>0.2</v>
      </c>
      <c r="P25" s="233">
        <v>0.2</v>
      </c>
      <c r="Q25" s="233">
        <v>0.2</v>
      </c>
      <c r="R25" s="233">
        <v>0.2</v>
      </c>
      <c r="S25" s="10">
        <v>0.2</v>
      </c>
      <c r="T25" s="10">
        <v>0.2</v>
      </c>
      <c r="U25" s="10">
        <v>0.2</v>
      </c>
      <c r="V25" s="10">
        <v>0.2</v>
      </c>
      <c r="W25" s="239">
        <v>0.4</v>
      </c>
      <c r="X25" s="239">
        <v>0.4</v>
      </c>
      <c r="Y25" s="239">
        <v>0.4</v>
      </c>
      <c r="Z25" s="239">
        <v>0.4</v>
      </c>
      <c r="AB25">
        <f t="shared" si="0"/>
        <v>0.2</v>
      </c>
      <c r="AC25" t="s">
        <v>610</v>
      </c>
    </row>
    <row r="26" spans="1:29" x14ac:dyDescent="0.2">
      <c r="A26">
        <v>593</v>
      </c>
      <c r="B26" t="s">
        <v>76</v>
      </c>
      <c r="C26" t="s">
        <v>14</v>
      </c>
      <c r="D26">
        <v>3</v>
      </c>
      <c r="E26" t="s">
        <v>15</v>
      </c>
      <c r="F26" t="s">
        <v>21</v>
      </c>
      <c r="G26" s="11">
        <v>0</v>
      </c>
      <c r="H26" s="11">
        <v>0</v>
      </c>
      <c r="I26" s="11">
        <v>0</v>
      </c>
      <c r="J26" s="11">
        <v>0</v>
      </c>
      <c r="K26" s="12">
        <v>0</v>
      </c>
      <c r="L26" s="12">
        <v>0</v>
      </c>
      <c r="M26" s="12">
        <v>0</v>
      </c>
      <c r="N26" s="12">
        <v>0</v>
      </c>
      <c r="O26" s="233">
        <v>0.5</v>
      </c>
      <c r="P26" s="233">
        <v>0.5</v>
      </c>
      <c r="Q26" s="233">
        <v>0.5</v>
      </c>
      <c r="R26" s="233">
        <v>0.5</v>
      </c>
      <c r="S26" s="10">
        <v>0.5</v>
      </c>
      <c r="T26" s="10">
        <v>0.5</v>
      </c>
      <c r="U26" s="10">
        <v>0.5</v>
      </c>
      <c r="V26" s="10">
        <v>0.5</v>
      </c>
      <c r="W26" s="239">
        <v>0.5</v>
      </c>
      <c r="X26" s="239">
        <v>0.5</v>
      </c>
      <c r="Y26" s="239">
        <v>0.5</v>
      </c>
      <c r="Z26" s="239">
        <v>0.5</v>
      </c>
      <c r="AB26">
        <f t="shared" si="0"/>
        <v>0</v>
      </c>
      <c r="AC26" t="s">
        <v>611</v>
      </c>
    </row>
    <row r="27" spans="1:29" x14ac:dyDescent="0.2">
      <c r="A27">
        <v>635</v>
      </c>
      <c r="B27" t="s">
        <v>483</v>
      </c>
      <c r="C27" t="s">
        <v>52</v>
      </c>
      <c r="D27">
        <v>3</v>
      </c>
      <c r="E27" t="s">
        <v>19</v>
      </c>
      <c r="F27" t="s">
        <v>16</v>
      </c>
      <c r="G27" s="11">
        <v>0</v>
      </c>
      <c r="H27" s="11">
        <v>0</v>
      </c>
      <c r="I27" s="11">
        <v>0</v>
      </c>
      <c r="J27" s="11">
        <v>0</v>
      </c>
      <c r="K27" s="12">
        <v>0</v>
      </c>
      <c r="L27" s="12">
        <v>0</v>
      </c>
      <c r="M27" s="12">
        <v>0</v>
      </c>
      <c r="N27" s="12">
        <v>0</v>
      </c>
      <c r="O27" s="233">
        <v>0</v>
      </c>
      <c r="P27" s="233">
        <v>0</v>
      </c>
      <c r="Q27" s="233">
        <v>0</v>
      </c>
      <c r="R27" s="233">
        <v>0</v>
      </c>
      <c r="S27" s="10">
        <v>0.4</v>
      </c>
      <c r="T27" s="10">
        <v>0.4</v>
      </c>
      <c r="U27" s="10">
        <v>0.4</v>
      </c>
      <c r="V27" s="10">
        <v>0.4</v>
      </c>
      <c r="W27" s="239">
        <v>0.4</v>
      </c>
      <c r="X27" s="239">
        <v>0.4</v>
      </c>
      <c r="Y27" s="239">
        <v>0.4</v>
      </c>
      <c r="Z27" s="239">
        <v>0.4</v>
      </c>
      <c r="AB27">
        <f t="shared" si="0"/>
        <v>0</v>
      </c>
    </row>
    <row r="28" spans="1:29" x14ac:dyDescent="0.2">
      <c r="A28">
        <v>537</v>
      </c>
      <c r="B28" t="s">
        <v>77</v>
      </c>
      <c r="C28" t="s">
        <v>35</v>
      </c>
      <c r="D28">
        <v>3</v>
      </c>
      <c r="E28" t="s">
        <v>15</v>
      </c>
      <c r="F28" t="s">
        <v>21</v>
      </c>
      <c r="G28" s="11">
        <v>2</v>
      </c>
      <c r="H28" s="11">
        <v>1.167</v>
      </c>
      <c r="I28" s="11">
        <v>0</v>
      </c>
      <c r="J28" s="11">
        <v>0</v>
      </c>
      <c r="K28" s="12">
        <v>0</v>
      </c>
      <c r="L28" s="12">
        <v>0</v>
      </c>
      <c r="M28" s="12">
        <v>0</v>
      </c>
      <c r="N28" s="12">
        <v>0</v>
      </c>
      <c r="O28" s="233">
        <v>0</v>
      </c>
      <c r="P28" s="233">
        <v>0</v>
      </c>
      <c r="Q28" s="233">
        <v>0</v>
      </c>
      <c r="R28" s="233">
        <v>0</v>
      </c>
      <c r="S28" s="10">
        <v>0</v>
      </c>
      <c r="T28" s="10">
        <v>0</v>
      </c>
      <c r="U28" s="10">
        <v>0</v>
      </c>
      <c r="V28" s="10">
        <v>0</v>
      </c>
      <c r="W28" s="239">
        <v>0</v>
      </c>
      <c r="X28" s="239">
        <v>0</v>
      </c>
      <c r="Y28" s="239">
        <v>0</v>
      </c>
      <c r="Z28" s="239">
        <v>0</v>
      </c>
      <c r="AA28" s="1" t="s">
        <v>556</v>
      </c>
      <c r="AB28">
        <f t="shared" si="0"/>
        <v>0</v>
      </c>
    </row>
    <row r="29" spans="1:29" x14ac:dyDescent="0.2">
      <c r="A29">
        <v>538</v>
      </c>
      <c r="B29" t="s">
        <v>78</v>
      </c>
      <c r="C29" t="s">
        <v>56</v>
      </c>
      <c r="D29">
        <v>3</v>
      </c>
      <c r="E29" t="s">
        <v>19</v>
      </c>
      <c r="F29" t="s">
        <v>21</v>
      </c>
      <c r="G29" s="11">
        <v>0.25</v>
      </c>
      <c r="H29" s="11">
        <v>8.3000000000000004E-2</v>
      </c>
      <c r="I29" s="11">
        <v>0</v>
      </c>
      <c r="J29" s="11">
        <v>0</v>
      </c>
      <c r="K29" s="12">
        <v>0</v>
      </c>
      <c r="L29" s="12">
        <v>0</v>
      </c>
      <c r="M29" s="12">
        <v>0</v>
      </c>
      <c r="N29" s="12">
        <v>0</v>
      </c>
      <c r="O29" s="233">
        <v>0</v>
      </c>
      <c r="P29" s="233">
        <v>0</v>
      </c>
      <c r="Q29" s="233">
        <v>0</v>
      </c>
      <c r="R29" s="233">
        <v>0</v>
      </c>
      <c r="S29" s="10">
        <v>0</v>
      </c>
      <c r="T29" s="10">
        <v>0</v>
      </c>
      <c r="U29" s="10">
        <v>0</v>
      </c>
      <c r="V29" s="10">
        <v>0</v>
      </c>
      <c r="W29" s="239">
        <v>0</v>
      </c>
      <c r="X29" s="239">
        <v>0</v>
      </c>
      <c r="Y29" s="239">
        <v>0</v>
      </c>
      <c r="Z29" s="239">
        <v>0</v>
      </c>
      <c r="AA29" s="1" t="s">
        <v>556</v>
      </c>
      <c r="AB29">
        <f t="shared" si="0"/>
        <v>0</v>
      </c>
    </row>
    <row r="30" spans="1:29" x14ac:dyDescent="0.2">
      <c r="A30">
        <v>539</v>
      </c>
      <c r="B30" t="s">
        <v>79</v>
      </c>
      <c r="C30" t="s">
        <v>80</v>
      </c>
      <c r="D30">
        <v>3</v>
      </c>
      <c r="E30" t="s">
        <v>19</v>
      </c>
      <c r="F30" t="s">
        <v>21</v>
      </c>
      <c r="G30" s="11">
        <v>0.66700000000000004</v>
      </c>
      <c r="H30" s="11">
        <v>0</v>
      </c>
      <c r="I30" s="11">
        <v>0</v>
      </c>
      <c r="J30" s="11">
        <v>0</v>
      </c>
      <c r="K30" s="12">
        <v>0</v>
      </c>
      <c r="L30" s="12">
        <v>0</v>
      </c>
      <c r="M30" s="12">
        <v>0</v>
      </c>
      <c r="N30" s="12">
        <v>0</v>
      </c>
      <c r="O30" s="233">
        <v>0</v>
      </c>
      <c r="P30" s="233">
        <v>0</v>
      </c>
      <c r="Q30" s="233">
        <v>0</v>
      </c>
      <c r="R30" s="233">
        <v>0</v>
      </c>
      <c r="S30" s="10">
        <v>0</v>
      </c>
      <c r="T30" s="10">
        <v>0</v>
      </c>
      <c r="U30" s="10">
        <v>0</v>
      </c>
      <c r="V30" s="10">
        <v>0</v>
      </c>
      <c r="W30" s="239">
        <v>0</v>
      </c>
      <c r="X30" s="239">
        <v>0</v>
      </c>
      <c r="Y30" s="239">
        <v>0</v>
      </c>
      <c r="Z30" s="239">
        <v>0</v>
      </c>
      <c r="AA30" s="1" t="s">
        <v>556</v>
      </c>
      <c r="AB30">
        <f t="shared" si="0"/>
        <v>0</v>
      </c>
    </row>
    <row r="31" spans="1:29" x14ac:dyDescent="0.2">
      <c r="A31">
        <v>542</v>
      </c>
      <c r="B31" t="s">
        <v>81</v>
      </c>
      <c r="C31" t="s">
        <v>80</v>
      </c>
      <c r="D31">
        <v>3</v>
      </c>
      <c r="E31" t="s">
        <v>19</v>
      </c>
      <c r="F31" t="s">
        <v>21</v>
      </c>
      <c r="G31" s="11">
        <v>0.66700000000000004</v>
      </c>
      <c r="H31" s="11">
        <v>0</v>
      </c>
      <c r="I31" s="11">
        <v>0</v>
      </c>
      <c r="J31" s="11">
        <v>0</v>
      </c>
      <c r="K31" s="12">
        <v>0</v>
      </c>
      <c r="L31" s="12">
        <v>0</v>
      </c>
      <c r="M31" s="12">
        <v>0</v>
      </c>
      <c r="N31" s="12">
        <v>0</v>
      </c>
      <c r="O31" s="233">
        <v>0</v>
      </c>
      <c r="P31" s="233">
        <v>0</v>
      </c>
      <c r="Q31" s="233">
        <v>0</v>
      </c>
      <c r="R31" s="233">
        <v>0</v>
      </c>
      <c r="S31" s="10">
        <v>0</v>
      </c>
      <c r="T31" s="10">
        <v>0</v>
      </c>
      <c r="U31" s="10">
        <v>0</v>
      </c>
      <c r="V31" s="10">
        <v>0</v>
      </c>
      <c r="W31" s="239">
        <v>0</v>
      </c>
      <c r="X31" s="239">
        <v>0</v>
      </c>
      <c r="Y31" s="239">
        <v>0</v>
      </c>
      <c r="Z31" s="239">
        <v>0</v>
      </c>
      <c r="AA31" s="1" t="s">
        <v>556</v>
      </c>
      <c r="AB31">
        <f t="shared" si="0"/>
        <v>0</v>
      </c>
    </row>
    <row r="32" spans="1:29" x14ac:dyDescent="0.2">
      <c r="A32">
        <v>568</v>
      </c>
      <c r="B32" t="s">
        <v>82</v>
      </c>
      <c r="C32" t="s">
        <v>14</v>
      </c>
      <c r="D32">
        <v>3</v>
      </c>
      <c r="E32" t="s">
        <v>15</v>
      </c>
      <c r="F32" t="s">
        <v>21</v>
      </c>
      <c r="G32" s="11">
        <v>0</v>
      </c>
      <c r="H32" s="11">
        <v>0</v>
      </c>
      <c r="I32" s="11">
        <v>0</v>
      </c>
      <c r="J32" s="11">
        <v>0</v>
      </c>
      <c r="K32" s="12">
        <v>0.4</v>
      </c>
      <c r="L32" s="12">
        <v>0.4</v>
      </c>
      <c r="M32" s="12">
        <v>0.4</v>
      </c>
      <c r="N32" s="12">
        <v>0.4</v>
      </c>
      <c r="O32" s="233">
        <v>0.4</v>
      </c>
      <c r="P32" s="233">
        <v>0.4</v>
      </c>
      <c r="Q32" s="233">
        <v>0.4</v>
      </c>
      <c r="R32" s="233">
        <v>0.4</v>
      </c>
      <c r="S32" s="10">
        <v>0.4</v>
      </c>
      <c r="T32" s="10">
        <v>0.4</v>
      </c>
      <c r="U32" s="10">
        <v>0.4</v>
      </c>
      <c r="V32" s="10">
        <v>0.4</v>
      </c>
      <c r="W32" s="239">
        <v>0.4</v>
      </c>
      <c r="X32" s="239">
        <v>0.4</v>
      </c>
      <c r="Y32" s="239">
        <v>0.4</v>
      </c>
      <c r="Z32" s="239">
        <v>0.4</v>
      </c>
      <c r="AB32">
        <f t="shared" si="0"/>
        <v>0</v>
      </c>
    </row>
    <row r="33" spans="1:28" x14ac:dyDescent="0.2">
      <c r="A33">
        <v>569</v>
      </c>
      <c r="B33" t="s">
        <v>83</v>
      </c>
      <c r="C33" t="s">
        <v>14</v>
      </c>
      <c r="D33">
        <v>3</v>
      </c>
      <c r="E33" t="s">
        <v>15</v>
      </c>
      <c r="F33" t="s">
        <v>48</v>
      </c>
      <c r="G33" s="11">
        <v>0</v>
      </c>
      <c r="H33" s="11">
        <v>0</v>
      </c>
      <c r="I33" s="11">
        <v>0</v>
      </c>
      <c r="J33" s="11">
        <v>0.1</v>
      </c>
      <c r="K33" s="12">
        <v>0.3</v>
      </c>
      <c r="L33" s="12">
        <v>0.3</v>
      </c>
      <c r="M33" s="12">
        <v>0.3</v>
      </c>
      <c r="N33" s="12">
        <v>0.3</v>
      </c>
      <c r="O33" s="233">
        <v>0.3</v>
      </c>
      <c r="P33" s="233">
        <v>0.3</v>
      </c>
      <c r="Q33" s="233">
        <v>0.3</v>
      </c>
      <c r="R33" s="233">
        <v>0.3</v>
      </c>
      <c r="S33" s="10">
        <v>0.3</v>
      </c>
      <c r="T33" s="10">
        <v>0.3</v>
      </c>
      <c r="U33" s="10">
        <v>0.3</v>
      </c>
      <c r="V33" s="10">
        <v>0.3</v>
      </c>
      <c r="W33" s="239">
        <v>0.3</v>
      </c>
      <c r="X33" s="239">
        <v>0.3</v>
      </c>
      <c r="Y33" s="239">
        <v>0.3</v>
      </c>
      <c r="Z33" s="239">
        <v>0.3</v>
      </c>
      <c r="AB33">
        <f t="shared" si="0"/>
        <v>0</v>
      </c>
    </row>
    <row r="34" spans="1:28" x14ac:dyDescent="0.2">
      <c r="A34">
        <v>595</v>
      </c>
      <c r="B34" t="s">
        <v>84</v>
      </c>
      <c r="C34" t="s">
        <v>85</v>
      </c>
      <c r="D34">
        <v>3</v>
      </c>
      <c r="E34" t="s">
        <v>15</v>
      </c>
      <c r="F34" t="s">
        <v>21</v>
      </c>
      <c r="G34" s="11">
        <v>0</v>
      </c>
      <c r="H34" s="11">
        <v>0</v>
      </c>
      <c r="I34" s="11">
        <v>0</v>
      </c>
      <c r="J34" s="11">
        <v>0</v>
      </c>
      <c r="K34" s="12">
        <v>0</v>
      </c>
      <c r="L34" s="12">
        <v>0</v>
      </c>
      <c r="M34" s="12">
        <v>0</v>
      </c>
      <c r="N34" s="12">
        <v>0</v>
      </c>
      <c r="O34" s="233">
        <v>0.2</v>
      </c>
      <c r="P34" s="233">
        <v>0.2</v>
      </c>
      <c r="Q34" s="233">
        <v>0.2</v>
      </c>
      <c r="R34" s="233">
        <v>0.2</v>
      </c>
      <c r="S34" s="10">
        <v>0.2</v>
      </c>
      <c r="T34" s="10">
        <v>0.2</v>
      </c>
      <c r="U34" s="10">
        <v>0.2</v>
      </c>
      <c r="V34" s="10">
        <v>0.2</v>
      </c>
      <c r="W34" s="239">
        <v>0</v>
      </c>
      <c r="X34" s="239">
        <v>0</v>
      </c>
      <c r="Y34" s="239">
        <v>0</v>
      </c>
      <c r="Z34" s="239">
        <v>0</v>
      </c>
      <c r="AB34">
        <f t="shared" si="0"/>
        <v>-0.2</v>
      </c>
    </row>
    <row r="35" spans="1:28" x14ac:dyDescent="0.2">
      <c r="A35">
        <v>609</v>
      </c>
      <c r="B35" t="s">
        <v>86</v>
      </c>
      <c r="C35" t="s">
        <v>61</v>
      </c>
      <c r="D35">
        <v>3</v>
      </c>
      <c r="E35" t="s">
        <v>19</v>
      </c>
      <c r="F35" t="s">
        <v>16</v>
      </c>
      <c r="G35" s="11">
        <v>0</v>
      </c>
      <c r="H35" s="11">
        <v>0</v>
      </c>
      <c r="I35" s="11">
        <v>0</v>
      </c>
      <c r="J35" s="11">
        <v>0</v>
      </c>
      <c r="K35" s="12">
        <v>0</v>
      </c>
      <c r="L35" s="12">
        <v>0</v>
      </c>
      <c r="M35" s="12">
        <v>0</v>
      </c>
      <c r="N35" s="12">
        <v>0</v>
      </c>
      <c r="O35" s="233">
        <v>0.3</v>
      </c>
      <c r="P35" s="233">
        <v>0.3</v>
      </c>
      <c r="Q35" s="233">
        <v>0.4</v>
      </c>
      <c r="R35" s="233">
        <v>0.4</v>
      </c>
      <c r="S35" s="10">
        <v>0.45</v>
      </c>
      <c r="T35" s="10">
        <v>0.45</v>
      </c>
      <c r="U35" s="10">
        <v>0.45</v>
      </c>
      <c r="V35" s="10">
        <v>0.45</v>
      </c>
      <c r="W35" s="239">
        <v>0.45</v>
      </c>
      <c r="X35" s="239">
        <v>0.45</v>
      </c>
      <c r="Y35" s="239">
        <v>0.45</v>
      </c>
      <c r="Z35" s="239">
        <v>0.45</v>
      </c>
      <c r="AB35">
        <f t="shared" si="0"/>
        <v>0</v>
      </c>
    </row>
    <row r="36" spans="1:28" x14ac:dyDescent="0.2">
      <c r="A36">
        <v>637</v>
      </c>
      <c r="B36" t="s">
        <v>484</v>
      </c>
      <c r="C36" t="s">
        <v>52</v>
      </c>
      <c r="D36">
        <v>3</v>
      </c>
      <c r="E36" t="s">
        <v>19</v>
      </c>
      <c r="F36" t="s">
        <v>16</v>
      </c>
      <c r="G36" s="11">
        <v>0</v>
      </c>
      <c r="H36" s="11">
        <v>0</v>
      </c>
      <c r="I36" s="11">
        <v>0</v>
      </c>
      <c r="J36" s="11">
        <v>0</v>
      </c>
      <c r="K36" s="12">
        <v>0</v>
      </c>
      <c r="L36" s="12">
        <v>0</v>
      </c>
      <c r="M36" s="12">
        <v>0</v>
      </c>
      <c r="N36" s="12">
        <v>0</v>
      </c>
      <c r="O36" s="233">
        <v>0</v>
      </c>
      <c r="P36" s="233">
        <v>0</v>
      </c>
      <c r="Q36" s="233">
        <v>0</v>
      </c>
      <c r="R36" s="233">
        <v>0</v>
      </c>
      <c r="S36" s="10">
        <v>0.4</v>
      </c>
      <c r="T36" s="10">
        <v>0.4</v>
      </c>
      <c r="U36" s="10">
        <v>0.4</v>
      </c>
      <c r="V36" s="10">
        <v>0.4</v>
      </c>
      <c r="W36" s="239">
        <v>0</v>
      </c>
      <c r="X36" s="239">
        <v>0</v>
      </c>
      <c r="Y36" s="239">
        <v>0</v>
      </c>
      <c r="Z36" s="239">
        <v>0</v>
      </c>
      <c r="AB36">
        <f t="shared" si="0"/>
        <v>-0.4</v>
      </c>
    </row>
    <row r="37" spans="1:28" x14ac:dyDescent="0.2">
      <c r="A37">
        <v>638</v>
      </c>
      <c r="B37" t="s">
        <v>485</v>
      </c>
      <c r="C37" t="s">
        <v>61</v>
      </c>
      <c r="D37">
        <v>3</v>
      </c>
      <c r="E37" t="s">
        <v>19</v>
      </c>
      <c r="F37" t="s">
        <v>16</v>
      </c>
      <c r="G37" s="11">
        <v>0</v>
      </c>
      <c r="H37" s="11">
        <v>0</v>
      </c>
      <c r="I37" s="11">
        <v>0</v>
      </c>
      <c r="J37" s="11">
        <v>0</v>
      </c>
      <c r="K37" s="12">
        <v>0</v>
      </c>
      <c r="L37" s="12">
        <v>0</v>
      </c>
      <c r="M37" s="12">
        <v>0</v>
      </c>
      <c r="N37" s="12">
        <v>0</v>
      </c>
      <c r="O37" s="233">
        <v>0</v>
      </c>
      <c r="P37" s="233">
        <v>0</v>
      </c>
      <c r="Q37" s="233">
        <v>0</v>
      </c>
      <c r="R37" s="233">
        <v>0</v>
      </c>
      <c r="S37" s="10">
        <v>0.2</v>
      </c>
      <c r="T37" s="10">
        <v>0.2</v>
      </c>
      <c r="U37" s="10">
        <v>0.2</v>
      </c>
      <c r="V37" s="10">
        <v>0.2</v>
      </c>
      <c r="W37" s="239">
        <v>0.2</v>
      </c>
      <c r="X37" s="239">
        <v>0.2</v>
      </c>
      <c r="Y37" s="239">
        <v>0.2</v>
      </c>
      <c r="Z37" s="239">
        <v>0.2</v>
      </c>
      <c r="AB37">
        <f t="shared" si="0"/>
        <v>0</v>
      </c>
    </row>
    <row r="38" spans="1:28" x14ac:dyDescent="0.2">
      <c r="A38" t="s">
        <v>501</v>
      </c>
      <c r="B38" s="271" t="s">
        <v>609</v>
      </c>
      <c r="C38" t="s">
        <v>56</v>
      </c>
      <c r="D38">
        <v>3</v>
      </c>
      <c r="E38" t="s">
        <v>19</v>
      </c>
      <c r="F38" t="s">
        <v>16</v>
      </c>
      <c r="G38" s="11">
        <v>0</v>
      </c>
      <c r="H38" s="11">
        <v>0</v>
      </c>
      <c r="I38" s="11">
        <v>0</v>
      </c>
      <c r="J38" s="11">
        <v>0</v>
      </c>
      <c r="K38" s="12">
        <v>0</v>
      </c>
      <c r="L38" s="12">
        <v>0</v>
      </c>
      <c r="M38" s="12">
        <v>0</v>
      </c>
      <c r="N38" s="12">
        <v>0</v>
      </c>
      <c r="O38" s="233">
        <v>0</v>
      </c>
      <c r="P38" s="233">
        <v>0</v>
      </c>
      <c r="Q38" s="233">
        <v>0</v>
      </c>
      <c r="R38" s="233">
        <v>0</v>
      </c>
      <c r="S38" s="10">
        <v>0</v>
      </c>
      <c r="T38" s="10">
        <v>0</v>
      </c>
      <c r="U38" s="10">
        <v>0</v>
      </c>
      <c r="V38" s="10">
        <v>0</v>
      </c>
      <c r="W38" s="239">
        <v>0.2</v>
      </c>
      <c r="X38" s="239">
        <v>0.2</v>
      </c>
      <c r="Y38" s="239">
        <v>0.2</v>
      </c>
      <c r="Z38" s="239">
        <v>0.2</v>
      </c>
      <c r="AB38">
        <f t="shared" si="0"/>
        <v>0.2</v>
      </c>
    </row>
    <row r="39" spans="1:28" x14ac:dyDescent="0.2">
      <c r="F39" s="13" t="s">
        <v>27</v>
      </c>
      <c r="G39" s="15">
        <f t="shared" ref="G39:R39" si="1">SUM(G4:G38)</f>
        <v>8.6840000000000011</v>
      </c>
      <c r="H39" s="15">
        <f t="shared" si="1"/>
        <v>6.3500000000000005</v>
      </c>
      <c r="I39" s="15">
        <f t="shared" si="1"/>
        <v>5.1000000000000005</v>
      </c>
      <c r="J39" s="15">
        <f t="shared" si="1"/>
        <v>5.2</v>
      </c>
      <c r="K39" s="16">
        <f t="shared" si="1"/>
        <v>7.6000000000000005</v>
      </c>
      <c r="L39" s="16">
        <f t="shared" si="1"/>
        <v>7.6670000000000007</v>
      </c>
      <c r="M39" s="16">
        <f t="shared" si="1"/>
        <v>7.8000000000000007</v>
      </c>
      <c r="N39" s="16">
        <f t="shared" si="1"/>
        <v>7.7330000000000005</v>
      </c>
      <c r="O39" s="234">
        <f t="shared" si="1"/>
        <v>9.4000000000000021</v>
      </c>
      <c r="P39" s="234">
        <f t="shared" si="1"/>
        <v>9.7000000000000028</v>
      </c>
      <c r="Q39" s="234">
        <f t="shared" si="1"/>
        <v>9.5000000000000018</v>
      </c>
      <c r="R39" s="234">
        <f t="shared" si="1"/>
        <v>9.6000000000000014</v>
      </c>
      <c r="S39" s="14">
        <f>SUM(S4:S38)</f>
        <v>10.749999999999998</v>
      </c>
      <c r="T39" s="14">
        <f t="shared" ref="T39:Z39" si="2">SUM(T4:T38)</f>
        <v>10.749999999999998</v>
      </c>
      <c r="U39" s="14">
        <f t="shared" si="2"/>
        <v>10.749999999999998</v>
      </c>
      <c r="V39" s="14">
        <f t="shared" si="2"/>
        <v>10.749999999999998</v>
      </c>
      <c r="W39" s="240">
        <f t="shared" si="2"/>
        <v>11.599999999999998</v>
      </c>
      <c r="X39" s="240">
        <f t="shared" si="2"/>
        <v>11.599999999999998</v>
      </c>
      <c r="Y39" s="240">
        <f t="shared" si="2"/>
        <v>11.599999999999998</v>
      </c>
      <c r="Z39" s="240">
        <f t="shared" si="2"/>
        <v>11.599999999999998</v>
      </c>
      <c r="AB39" s="270">
        <f>SUM(AB4:AB38)</f>
        <v>0.84999999999999987</v>
      </c>
    </row>
    <row r="40" spans="1:28" x14ac:dyDescent="0.2">
      <c r="F40" s="13" t="s">
        <v>28</v>
      </c>
      <c r="G40" s="338">
        <f>SUM(G39,H39,I39,J39)/4</f>
        <v>6.3335000000000008</v>
      </c>
      <c r="H40" s="339"/>
      <c r="I40" s="339"/>
      <c r="J40" s="339"/>
      <c r="K40" s="329">
        <f>SUM(K39,L39,M39,N39)/4</f>
        <v>7.7</v>
      </c>
      <c r="L40" s="330"/>
      <c r="M40" s="330"/>
      <c r="N40" s="330"/>
      <c r="O40" s="340">
        <f>SUM(O39,P39,Q39,R39)/4</f>
        <v>9.5500000000000025</v>
      </c>
      <c r="P40" s="341"/>
      <c r="Q40" s="341"/>
      <c r="R40" s="341"/>
      <c r="S40" s="331">
        <f>SUM(S39,T39,U39,V39)/4</f>
        <v>10.749999999999998</v>
      </c>
      <c r="T40" s="332"/>
      <c r="U40" s="332"/>
      <c r="V40" s="332"/>
      <c r="W40" s="349">
        <f>SUM(W39,X39,Y39,Z39)/4</f>
        <v>11.599999999999998</v>
      </c>
      <c r="X40" s="350"/>
      <c r="Y40" s="350"/>
      <c r="Z40" s="350"/>
    </row>
  </sheetData>
  <mergeCells count="16">
    <mergeCell ref="W1:Z1"/>
    <mergeCell ref="W40:Z40"/>
    <mergeCell ref="G1:J1"/>
    <mergeCell ref="K1:N1"/>
    <mergeCell ref="O1:R1"/>
    <mergeCell ref="S1:V1"/>
    <mergeCell ref="G40:J40"/>
    <mergeCell ref="K40:N40"/>
    <mergeCell ref="O40:R40"/>
    <mergeCell ref="S40:V40"/>
    <mergeCell ref="F1:F2"/>
    <mergeCell ref="A1:A3"/>
    <mergeCell ref="B1:B3"/>
    <mergeCell ref="C1:C3"/>
    <mergeCell ref="D1:D3"/>
    <mergeCell ref="E1:E2"/>
  </mergeCell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3D7E-33D8-C04C-BA98-EFFADEE42506}">
  <dimension ref="A1:CQ30"/>
  <sheetViews>
    <sheetView zoomScale="150" zoomScaleNormal="150" workbookViewId="0">
      <pane xSplit="2" ySplit="3" topLeftCell="R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8.83203125" defaultRowHeight="16" x14ac:dyDescent="0.2"/>
  <cols>
    <col min="2" max="2" width="50" customWidth="1"/>
    <col min="3" max="3" width="25" customWidth="1"/>
    <col min="4" max="4" width="5" customWidth="1"/>
    <col min="5" max="6" width="20" customWidth="1"/>
    <col min="7" max="26" width="7" customWidth="1"/>
  </cols>
  <sheetData>
    <row r="1" spans="1:95" x14ac:dyDescent="0.2">
      <c r="A1" s="333" t="s">
        <v>0</v>
      </c>
      <c r="B1" s="333" t="s">
        <v>1</v>
      </c>
      <c r="C1" s="333" t="s">
        <v>2</v>
      </c>
      <c r="D1" s="333" t="s">
        <v>3</v>
      </c>
      <c r="E1" s="333" t="s">
        <v>4</v>
      </c>
      <c r="F1" s="333" t="s">
        <v>5</v>
      </c>
      <c r="G1" s="343">
        <v>2021</v>
      </c>
      <c r="H1" s="344"/>
      <c r="I1" s="344"/>
      <c r="J1" s="344"/>
      <c r="K1" s="325">
        <v>2022</v>
      </c>
      <c r="L1" s="326"/>
      <c r="M1" s="326"/>
      <c r="N1" s="326"/>
      <c r="O1" s="345">
        <v>2023</v>
      </c>
      <c r="P1" s="346"/>
      <c r="Q1" s="346"/>
      <c r="R1" s="346"/>
      <c r="S1" s="327">
        <v>2024</v>
      </c>
      <c r="T1" s="328"/>
      <c r="U1" s="328"/>
      <c r="V1" s="328"/>
      <c r="W1" s="347">
        <v>2025</v>
      </c>
      <c r="X1" s="348"/>
      <c r="Y1" s="348"/>
      <c r="Z1" s="34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">
      <c r="A2" s="334"/>
      <c r="B2" s="334"/>
      <c r="C2" s="334"/>
      <c r="D2" s="334"/>
      <c r="E2" s="334"/>
      <c r="F2" s="334"/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235" t="s">
        <v>6</v>
      </c>
      <c r="P2" s="235" t="s">
        <v>7</v>
      </c>
      <c r="Q2" s="235" t="s">
        <v>8</v>
      </c>
      <c r="R2" s="235" t="s">
        <v>9</v>
      </c>
      <c r="S2" s="4" t="s">
        <v>6</v>
      </c>
      <c r="T2" s="4" t="s">
        <v>7</v>
      </c>
      <c r="U2" s="4" t="s">
        <v>8</v>
      </c>
      <c r="V2" s="4" t="s">
        <v>9</v>
      </c>
      <c r="W2" s="236" t="s">
        <v>6</v>
      </c>
      <c r="X2" s="236" t="s">
        <v>7</v>
      </c>
      <c r="Y2" s="236" t="s">
        <v>8</v>
      </c>
      <c r="Z2" s="236" t="s">
        <v>9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x14ac:dyDescent="0.2">
      <c r="A3" s="334"/>
      <c r="B3" s="334"/>
      <c r="C3" s="334"/>
      <c r="D3" s="334"/>
      <c r="E3" s="3" t="s">
        <v>10</v>
      </c>
      <c r="F3" s="3" t="s">
        <v>11</v>
      </c>
      <c r="G3" s="8" t="s">
        <v>12</v>
      </c>
      <c r="H3" s="8" t="s">
        <v>12</v>
      </c>
      <c r="I3" s="8" t="s">
        <v>12</v>
      </c>
      <c r="J3" s="8" t="s">
        <v>12</v>
      </c>
      <c r="K3" s="9" t="s">
        <v>12</v>
      </c>
      <c r="L3" s="9" t="s">
        <v>12</v>
      </c>
      <c r="M3" s="9" t="s">
        <v>12</v>
      </c>
      <c r="N3" s="9" t="s">
        <v>12</v>
      </c>
      <c r="O3" s="237" t="s">
        <v>12</v>
      </c>
      <c r="P3" s="237" t="s">
        <v>12</v>
      </c>
      <c r="Q3" s="237" t="s">
        <v>12</v>
      </c>
      <c r="R3" s="237" t="s">
        <v>12</v>
      </c>
      <c r="S3" s="7" t="s">
        <v>12</v>
      </c>
      <c r="T3" s="7" t="s">
        <v>12</v>
      </c>
      <c r="U3" s="7" t="s">
        <v>12</v>
      </c>
      <c r="V3" s="7" t="s">
        <v>12</v>
      </c>
      <c r="W3" s="238" t="s">
        <v>12</v>
      </c>
      <c r="X3" s="238" t="s">
        <v>12</v>
      </c>
      <c r="Y3" s="238" t="s">
        <v>12</v>
      </c>
      <c r="Z3" s="238" t="s">
        <v>12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">
      <c r="A4">
        <v>19</v>
      </c>
      <c r="B4" t="s">
        <v>29</v>
      </c>
      <c r="C4" t="s">
        <v>30</v>
      </c>
      <c r="D4">
        <v>3</v>
      </c>
      <c r="E4" t="s">
        <v>15</v>
      </c>
      <c r="F4" t="s">
        <v>37</v>
      </c>
      <c r="G4" s="11">
        <v>0.25</v>
      </c>
      <c r="H4" s="11">
        <v>0.25</v>
      </c>
      <c r="I4" s="11">
        <v>0.25</v>
      </c>
      <c r="J4" s="11">
        <v>0.25</v>
      </c>
      <c r="K4" s="12">
        <v>0.25</v>
      </c>
      <c r="L4" s="12">
        <v>0.25</v>
      </c>
      <c r="M4" s="12">
        <v>0.25</v>
      </c>
      <c r="N4" s="12">
        <v>0.25</v>
      </c>
      <c r="O4" s="233">
        <v>0.25</v>
      </c>
      <c r="P4" s="233">
        <v>0.25</v>
      </c>
      <c r="Q4" s="233">
        <v>0.25</v>
      </c>
      <c r="R4" s="233">
        <v>0.25</v>
      </c>
      <c r="S4" s="10">
        <v>0.25</v>
      </c>
      <c r="T4" s="10">
        <v>0.25</v>
      </c>
      <c r="U4" s="10">
        <v>0.25</v>
      </c>
      <c r="V4" s="10">
        <v>0.25</v>
      </c>
      <c r="W4" s="239">
        <v>0.25</v>
      </c>
      <c r="X4" s="239">
        <v>0.25</v>
      </c>
      <c r="Y4" s="239">
        <v>0.25</v>
      </c>
      <c r="Z4" s="239">
        <v>0.25</v>
      </c>
      <c r="AA4" s="1" t="s">
        <v>32</v>
      </c>
    </row>
    <row r="5" spans="1:95" x14ac:dyDescent="0.2">
      <c r="A5">
        <v>533</v>
      </c>
      <c r="B5" t="s">
        <v>33</v>
      </c>
      <c r="C5" t="s">
        <v>30</v>
      </c>
      <c r="D5">
        <v>3</v>
      </c>
      <c r="E5" t="s">
        <v>15</v>
      </c>
      <c r="F5" t="s">
        <v>37</v>
      </c>
      <c r="G5" s="11">
        <v>0.25</v>
      </c>
      <c r="H5" s="11">
        <v>0.25</v>
      </c>
      <c r="I5" s="11">
        <v>0.25</v>
      </c>
      <c r="J5" s="11">
        <v>0.25</v>
      </c>
      <c r="K5" s="12">
        <v>0.25</v>
      </c>
      <c r="L5" s="12">
        <v>0.25</v>
      </c>
      <c r="M5" s="12">
        <v>0.25</v>
      </c>
      <c r="N5" s="12">
        <v>0.25</v>
      </c>
      <c r="O5" s="233">
        <v>0.25</v>
      </c>
      <c r="P5" s="233">
        <v>0.25</v>
      </c>
      <c r="Q5" s="233">
        <v>0.25</v>
      </c>
      <c r="R5" s="233">
        <v>0.25</v>
      </c>
      <c r="S5" s="10">
        <v>0.25</v>
      </c>
      <c r="T5" s="10">
        <v>0.25</v>
      </c>
      <c r="U5" s="10">
        <v>0.25</v>
      </c>
      <c r="V5" s="10">
        <v>0.25</v>
      </c>
      <c r="W5" s="239">
        <v>0.25</v>
      </c>
      <c r="X5" s="239">
        <v>0.25</v>
      </c>
      <c r="Y5" s="239">
        <v>0.25</v>
      </c>
      <c r="Z5" s="239">
        <v>0.25</v>
      </c>
      <c r="AA5" s="1" t="s">
        <v>32</v>
      </c>
    </row>
    <row r="6" spans="1:95" x14ac:dyDescent="0.2">
      <c r="A6">
        <v>20</v>
      </c>
      <c r="B6" t="s">
        <v>87</v>
      </c>
      <c r="C6" t="s">
        <v>88</v>
      </c>
      <c r="D6">
        <v>3</v>
      </c>
      <c r="E6" t="s">
        <v>15</v>
      </c>
      <c r="F6" t="s">
        <v>37</v>
      </c>
      <c r="G6" s="11">
        <v>0.5</v>
      </c>
      <c r="H6" s="11">
        <v>0.5</v>
      </c>
      <c r="I6" s="11">
        <v>0.5</v>
      </c>
      <c r="J6" s="11">
        <v>0.5</v>
      </c>
      <c r="K6" s="12">
        <v>0.5</v>
      </c>
      <c r="L6" s="12">
        <v>0.5</v>
      </c>
      <c r="M6" s="12">
        <v>0.5</v>
      </c>
      <c r="N6" s="12">
        <v>0.5</v>
      </c>
      <c r="O6" s="233">
        <v>0.5</v>
      </c>
      <c r="P6" s="233">
        <v>0.5</v>
      </c>
      <c r="Q6" s="233">
        <v>0.5</v>
      </c>
      <c r="R6" s="233">
        <v>0.5</v>
      </c>
      <c r="S6" s="10">
        <v>0.5</v>
      </c>
      <c r="T6" s="10">
        <v>0.5</v>
      </c>
      <c r="U6" s="10">
        <v>0.5</v>
      </c>
      <c r="V6" s="10">
        <v>0.5</v>
      </c>
      <c r="W6" s="239">
        <v>0.5</v>
      </c>
      <c r="X6" s="239">
        <v>0.5</v>
      </c>
      <c r="Y6" s="239">
        <v>0.5</v>
      </c>
      <c r="Z6" s="239">
        <v>0.5</v>
      </c>
    </row>
    <row r="7" spans="1:95" x14ac:dyDescent="0.2">
      <c r="A7">
        <v>21</v>
      </c>
      <c r="B7" t="s">
        <v>89</v>
      </c>
      <c r="C7" t="s">
        <v>90</v>
      </c>
      <c r="D7">
        <v>3</v>
      </c>
      <c r="E7" t="s">
        <v>15</v>
      </c>
      <c r="F7" t="s">
        <v>37</v>
      </c>
      <c r="G7" s="11">
        <v>1.4</v>
      </c>
      <c r="H7" s="11">
        <v>1.4</v>
      </c>
      <c r="I7" s="11">
        <v>1.4</v>
      </c>
      <c r="J7" s="11">
        <v>1.4</v>
      </c>
      <c r="K7" s="12">
        <v>1.2</v>
      </c>
      <c r="L7" s="12">
        <v>1.2</v>
      </c>
      <c r="M7" s="12">
        <v>1.2</v>
      </c>
      <c r="N7" s="12">
        <v>1.2</v>
      </c>
      <c r="O7" s="233">
        <v>1</v>
      </c>
      <c r="P7" s="233">
        <v>1</v>
      </c>
      <c r="Q7" s="233">
        <v>0.8</v>
      </c>
      <c r="R7" s="233">
        <v>0.8</v>
      </c>
      <c r="S7" s="10">
        <v>0</v>
      </c>
      <c r="T7" s="10">
        <v>0</v>
      </c>
      <c r="U7" s="10">
        <v>0</v>
      </c>
      <c r="V7" s="10">
        <v>0</v>
      </c>
      <c r="W7" s="239">
        <v>0</v>
      </c>
      <c r="X7" s="239">
        <v>0</v>
      </c>
      <c r="Y7" s="239">
        <v>0</v>
      </c>
      <c r="Z7" s="239">
        <v>0</v>
      </c>
      <c r="AA7" s="1" t="s">
        <v>556</v>
      </c>
    </row>
    <row r="8" spans="1:95" x14ac:dyDescent="0.2">
      <c r="A8">
        <v>22</v>
      </c>
      <c r="B8" t="s">
        <v>91</v>
      </c>
      <c r="C8" t="s">
        <v>90</v>
      </c>
      <c r="D8">
        <v>3</v>
      </c>
      <c r="E8" t="s">
        <v>15</v>
      </c>
      <c r="F8" t="s">
        <v>37</v>
      </c>
      <c r="G8" s="11">
        <v>0.6</v>
      </c>
      <c r="H8" s="11">
        <v>0.6</v>
      </c>
      <c r="I8" s="11">
        <v>0.6</v>
      </c>
      <c r="J8" s="11">
        <v>0.6</v>
      </c>
      <c r="K8" s="12">
        <v>0.5</v>
      </c>
      <c r="L8" s="12">
        <v>0.5</v>
      </c>
      <c r="M8" s="12">
        <v>0.5</v>
      </c>
      <c r="N8" s="12">
        <v>0.5</v>
      </c>
      <c r="O8" s="233">
        <v>0.5</v>
      </c>
      <c r="P8" s="233">
        <v>0.5</v>
      </c>
      <c r="Q8" s="233">
        <v>0.5</v>
      </c>
      <c r="R8" s="233">
        <v>0.5</v>
      </c>
      <c r="S8" s="10">
        <v>0</v>
      </c>
      <c r="T8" s="10">
        <v>0</v>
      </c>
      <c r="U8" s="10">
        <v>0</v>
      </c>
      <c r="V8" s="10">
        <v>0</v>
      </c>
      <c r="W8" s="239">
        <v>0</v>
      </c>
      <c r="X8" s="239">
        <v>0</v>
      </c>
      <c r="Y8" s="239">
        <v>0</v>
      </c>
      <c r="Z8" s="239">
        <v>0</v>
      </c>
      <c r="AA8" s="1" t="s">
        <v>556</v>
      </c>
    </row>
    <row r="9" spans="1:95" x14ac:dyDescent="0.2">
      <c r="A9">
        <v>23</v>
      </c>
      <c r="B9" t="s">
        <v>92</v>
      </c>
      <c r="C9" t="s">
        <v>93</v>
      </c>
      <c r="D9">
        <v>3</v>
      </c>
      <c r="E9" t="s">
        <v>15</v>
      </c>
      <c r="F9" t="s">
        <v>37</v>
      </c>
      <c r="G9" s="11">
        <v>0.6</v>
      </c>
      <c r="H9" s="11">
        <v>0.6</v>
      </c>
      <c r="I9" s="11">
        <v>0.6</v>
      </c>
      <c r="J9" s="11">
        <v>0.6</v>
      </c>
      <c r="K9" s="12">
        <v>0.4</v>
      </c>
      <c r="L9" s="12">
        <v>0.4</v>
      </c>
      <c r="M9" s="12">
        <v>0.4</v>
      </c>
      <c r="N9" s="12">
        <v>0.4</v>
      </c>
      <c r="O9" s="233">
        <v>0.4</v>
      </c>
      <c r="P9" s="233">
        <v>0.4</v>
      </c>
      <c r="Q9" s="233">
        <v>0.4</v>
      </c>
      <c r="R9" s="233">
        <v>0.4</v>
      </c>
      <c r="S9" s="10">
        <v>0</v>
      </c>
      <c r="T9" s="10">
        <v>0</v>
      </c>
      <c r="U9" s="10">
        <v>0</v>
      </c>
      <c r="V9" s="10">
        <v>0</v>
      </c>
      <c r="W9" s="239">
        <v>0</v>
      </c>
      <c r="X9" s="239">
        <v>0</v>
      </c>
      <c r="Y9" s="239">
        <v>0</v>
      </c>
      <c r="Z9" s="239">
        <v>0</v>
      </c>
      <c r="AA9" s="1" t="s">
        <v>556</v>
      </c>
    </row>
    <row r="10" spans="1:95" x14ac:dyDescent="0.2">
      <c r="A10">
        <v>24</v>
      </c>
      <c r="B10" t="s">
        <v>94</v>
      </c>
      <c r="C10" t="s">
        <v>93</v>
      </c>
      <c r="D10">
        <v>3</v>
      </c>
      <c r="E10" t="s">
        <v>15</v>
      </c>
      <c r="F10" t="s">
        <v>37</v>
      </c>
      <c r="G10" s="11">
        <v>0.1</v>
      </c>
      <c r="H10" s="11">
        <v>0.1</v>
      </c>
      <c r="I10" s="11">
        <v>0.1</v>
      </c>
      <c r="J10" s="11">
        <v>0.1</v>
      </c>
      <c r="K10" s="12">
        <v>0.1</v>
      </c>
      <c r="L10" s="12">
        <v>0.1</v>
      </c>
      <c r="M10" s="12">
        <v>0.1</v>
      </c>
      <c r="N10" s="12">
        <v>0.1</v>
      </c>
      <c r="O10" s="233">
        <v>0.1</v>
      </c>
      <c r="P10" s="233">
        <v>0.1</v>
      </c>
      <c r="Q10" s="233">
        <v>0.1</v>
      </c>
      <c r="R10" s="233">
        <v>0.1</v>
      </c>
      <c r="S10" s="10">
        <v>0</v>
      </c>
      <c r="T10" s="10">
        <v>0</v>
      </c>
      <c r="U10" s="10">
        <v>0</v>
      </c>
      <c r="V10" s="10">
        <v>0</v>
      </c>
      <c r="W10" s="239">
        <v>0</v>
      </c>
      <c r="X10" s="239">
        <v>0</v>
      </c>
      <c r="Y10" s="239">
        <v>0</v>
      </c>
      <c r="Z10" s="239">
        <v>0</v>
      </c>
      <c r="AA10" s="1" t="s">
        <v>556</v>
      </c>
    </row>
    <row r="11" spans="1:95" x14ac:dyDescent="0.2">
      <c r="A11">
        <v>25</v>
      </c>
      <c r="B11" t="s">
        <v>89</v>
      </c>
      <c r="C11" t="s">
        <v>93</v>
      </c>
      <c r="D11">
        <v>3</v>
      </c>
      <c r="E11" t="s">
        <v>15</v>
      </c>
      <c r="F11" t="s">
        <v>37</v>
      </c>
      <c r="G11" s="11">
        <v>0.5</v>
      </c>
      <c r="H11" s="11">
        <v>0.5</v>
      </c>
      <c r="I11" s="11">
        <v>0.5</v>
      </c>
      <c r="J11" s="11">
        <v>0.5</v>
      </c>
      <c r="K11" s="12">
        <v>0.5</v>
      </c>
      <c r="L11" s="12">
        <v>0.5</v>
      </c>
      <c r="M11" s="12">
        <v>0.5</v>
      </c>
      <c r="N11" s="12">
        <v>0.5</v>
      </c>
      <c r="O11" s="233">
        <v>0.5</v>
      </c>
      <c r="P11" s="233">
        <v>0.5</v>
      </c>
      <c r="Q11" s="233">
        <v>0.7</v>
      </c>
      <c r="R11" s="233">
        <v>0.7</v>
      </c>
      <c r="S11" s="10">
        <v>0</v>
      </c>
      <c r="T11" s="10">
        <v>0</v>
      </c>
      <c r="U11" s="10">
        <v>0</v>
      </c>
      <c r="V11" s="10">
        <v>0</v>
      </c>
      <c r="W11" s="239">
        <v>0</v>
      </c>
      <c r="X11" s="239">
        <v>0</v>
      </c>
      <c r="Y11" s="239">
        <v>0</v>
      </c>
      <c r="Z11" s="239">
        <v>0</v>
      </c>
      <c r="AA11" s="1" t="s">
        <v>556</v>
      </c>
    </row>
    <row r="12" spans="1:95" x14ac:dyDescent="0.2">
      <c r="A12">
        <v>26</v>
      </c>
      <c r="B12" t="s">
        <v>95</v>
      </c>
      <c r="C12" t="s">
        <v>93</v>
      </c>
      <c r="D12">
        <v>3</v>
      </c>
      <c r="E12" t="s">
        <v>15</v>
      </c>
      <c r="F12" t="s">
        <v>37</v>
      </c>
      <c r="G12" s="11">
        <v>0.3</v>
      </c>
      <c r="H12" s="11">
        <v>0.3</v>
      </c>
      <c r="I12" s="11">
        <v>0.3</v>
      </c>
      <c r="J12" s="11">
        <v>0.3</v>
      </c>
      <c r="K12" s="12">
        <v>0.2</v>
      </c>
      <c r="L12" s="12">
        <v>0.2</v>
      </c>
      <c r="M12" s="12">
        <v>0.2</v>
      </c>
      <c r="N12" s="12">
        <v>0.2</v>
      </c>
      <c r="O12" s="233">
        <v>0.2</v>
      </c>
      <c r="P12" s="233">
        <v>0.2</v>
      </c>
      <c r="Q12" s="233">
        <v>0.2</v>
      </c>
      <c r="R12" s="233">
        <v>0.2</v>
      </c>
      <c r="S12" s="10">
        <v>0</v>
      </c>
      <c r="T12" s="10">
        <v>0</v>
      </c>
      <c r="U12" s="10">
        <v>0</v>
      </c>
      <c r="V12" s="10">
        <v>0</v>
      </c>
      <c r="W12" s="239">
        <v>0</v>
      </c>
      <c r="X12" s="239">
        <v>0</v>
      </c>
      <c r="Y12" s="239">
        <v>0</v>
      </c>
      <c r="Z12" s="239">
        <v>0</v>
      </c>
      <c r="AA12" s="1" t="s">
        <v>556</v>
      </c>
    </row>
    <row r="13" spans="1:95" x14ac:dyDescent="0.2">
      <c r="A13">
        <v>27</v>
      </c>
      <c r="B13" t="s">
        <v>89</v>
      </c>
      <c r="C13" t="s">
        <v>96</v>
      </c>
      <c r="D13">
        <v>3</v>
      </c>
      <c r="E13" t="s">
        <v>15</v>
      </c>
      <c r="F13" t="s">
        <v>37</v>
      </c>
      <c r="G13" s="11">
        <v>0.1</v>
      </c>
      <c r="H13" s="11">
        <v>0.1</v>
      </c>
      <c r="I13" s="11">
        <v>0.1</v>
      </c>
      <c r="J13" s="11">
        <v>0.1</v>
      </c>
      <c r="K13" s="12">
        <v>0.1</v>
      </c>
      <c r="L13" s="12">
        <v>0.1</v>
      </c>
      <c r="M13" s="12">
        <v>0.1</v>
      </c>
      <c r="N13" s="12">
        <v>0.1</v>
      </c>
      <c r="O13" s="233">
        <v>0.1</v>
      </c>
      <c r="P13" s="233">
        <v>0.1</v>
      </c>
      <c r="Q13" s="233">
        <v>0.1</v>
      </c>
      <c r="R13" s="233">
        <v>0.1</v>
      </c>
      <c r="S13" s="10">
        <v>0</v>
      </c>
      <c r="T13" s="10">
        <v>0</v>
      </c>
      <c r="U13" s="10">
        <v>0</v>
      </c>
      <c r="V13" s="10">
        <v>0</v>
      </c>
      <c r="W13" s="239">
        <v>0</v>
      </c>
      <c r="X13" s="239">
        <v>0</v>
      </c>
      <c r="Y13" s="239">
        <v>0</v>
      </c>
      <c r="Z13" s="239">
        <v>0</v>
      </c>
      <c r="AA13" s="1" t="s">
        <v>556</v>
      </c>
    </row>
    <row r="14" spans="1:95" x14ac:dyDescent="0.2">
      <c r="A14">
        <v>28</v>
      </c>
      <c r="B14" t="s">
        <v>97</v>
      </c>
      <c r="C14" t="s">
        <v>24</v>
      </c>
      <c r="D14">
        <v>3</v>
      </c>
      <c r="E14" t="s">
        <v>15</v>
      </c>
      <c r="F14" t="s">
        <v>37</v>
      </c>
      <c r="G14" s="11">
        <v>0.8</v>
      </c>
      <c r="H14" s="11">
        <v>0.8</v>
      </c>
      <c r="I14" s="11">
        <v>0.8</v>
      </c>
      <c r="J14" s="11">
        <v>0.8</v>
      </c>
      <c r="K14" s="12">
        <v>0.8</v>
      </c>
      <c r="L14" s="12">
        <v>0.8</v>
      </c>
      <c r="M14" s="12">
        <v>0.8</v>
      </c>
      <c r="N14" s="12">
        <v>0.8</v>
      </c>
      <c r="O14" s="233">
        <v>0.8</v>
      </c>
      <c r="P14" s="233">
        <v>0.8</v>
      </c>
      <c r="Q14" s="233">
        <v>0.8</v>
      </c>
      <c r="R14" s="233">
        <v>0.8</v>
      </c>
      <c r="S14" s="10">
        <v>0.7</v>
      </c>
      <c r="T14" s="10">
        <v>0.7</v>
      </c>
      <c r="U14" s="10">
        <v>0.7</v>
      </c>
      <c r="V14" s="10">
        <v>0.7</v>
      </c>
      <c r="W14" s="239">
        <v>0.7</v>
      </c>
      <c r="X14" s="239">
        <v>0.7</v>
      </c>
      <c r="Y14" s="239">
        <v>0.7</v>
      </c>
      <c r="Z14" s="239">
        <v>0.7</v>
      </c>
    </row>
    <row r="15" spans="1:95" x14ac:dyDescent="0.2">
      <c r="A15">
        <v>29</v>
      </c>
      <c r="B15" t="s">
        <v>98</v>
      </c>
      <c r="C15" t="s">
        <v>24</v>
      </c>
      <c r="D15">
        <v>3</v>
      </c>
      <c r="E15" t="s">
        <v>15</v>
      </c>
      <c r="F15" t="s">
        <v>37</v>
      </c>
      <c r="G15" s="11">
        <v>0.3</v>
      </c>
      <c r="H15" s="11">
        <v>0.3</v>
      </c>
      <c r="I15" s="11">
        <v>0.3</v>
      </c>
      <c r="J15" s="11">
        <v>0.3</v>
      </c>
      <c r="K15" s="12">
        <v>0.6</v>
      </c>
      <c r="L15" s="12">
        <v>0.6</v>
      </c>
      <c r="M15" s="12">
        <v>0.6</v>
      </c>
      <c r="N15" s="12">
        <v>0.6</v>
      </c>
      <c r="O15" s="233">
        <v>0.6</v>
      </c>
      <c r="P15" s="233">
        <v>0.6</v>
      </c>
      <c r="Q15" s="233">
        <v>0.6</v>
      </c>
      <c r="R15" s="233">
        <v>0.6</v>
      </c>
      <c r="S15" s="10">
        <v>0</v>
      </c>
      <c r="T15" s="10">
        <v>0</v>
      </c>
      <c r="U15" s="10">
        <v>0</v>
      </c>
      <c r="V15" s="10">
        <v>0</v>
      </c>
      <c r="W15" s="239">
        <v>0</v>
      </c>
      <c r="X15" s="239">
        <v>0</v>
      </c>
      <c r="Y15" s="239">
        <v>0</v>
      </c>
      <c r="Z15" s="239">
        <v>0</v>
      </c>
      <c r="AA15" s="1" t="s">
        <v>556</v>
      </c>
    </row>
    <row r="16" spans="1:95" x14ac:dyDescent="0.2">
      <c r="A16">
        <v>30</v>
      </c>
      <c r="B16" t="s">
        <v>99</v>
      </c>
      <c r="C16" t="s">
        <v>24</v>
      </c>
      <c r="D16">
        <v>3</v>
      </c>
      <c r="E16" t="s">
        <v>15</v>
      </c>
      <c r="F16" t="s">
        <v>37</v>
      </c>
      <c r="G16" s="11">
        <v>0.1</v>
      </c>
      <c r="H16" s="11">
        <v>0.1</v>
      </c>
      <c r="I16" s="11">
        <v>0.1</v>
      </c>
      <c r="J16" s="11">
        <v>0.1</v>
      </c>
      <c r="K16" s="12">
        <v>0.1</v>
      </c>
      <c r="L16" s="12">
        <v>0.1</v>
      </c>
      <c r="M16" s="12">
        <v>0.1</v>
      </c>
      <c r="N16" s="12">
        <v>0.1</v>
      </c>
      <c r="O16" s="233">
        <v>0.1</v>
      </c>
      <c r="P16" s="233">
        <v>0.1</v>
      </c>
      <c r="Q16" s="233">
        <v>0.1</v>
      </c>
      <c r="R16" s="233">
        <v>0.1</v>
      </c>
      <c r="S16" s="10">
        <v>0</v>
      </c>
      <c r="T16" s="10">
        <v>0</v>
      </c>
      <c r="U16" s="10">
        <v>0</v>
      </c>
      <c r="V16" s="10">
        <v>0</v>
      </c>
      <c r="W16" s="239">
        <v>0</v>
      </c>
      <c r="X16" s="239">
        <v>0</v>
      </c>
      <c r="Y16" s="239">
        <v>0</v>
      </c>
      <c r="Z16" s="239">
        <v>0</v>
      </c>
      <c r="AA16" s="1" t="s">
        <v>556</v>
      </c>
    </row>
    <row r="17" spans="1:27" x14ac:dyDescent="0.2">
      <c r="A17">
        <v>31</v>
      </c>
      <c r="B17" t="s">
        <v>100</v>
      </c>
      <c r="C17" t="s">
        <v>101</v>
      </c>
      <c r="D17">
        <v>3</v>
      </c>
      <c r="E17" t="s">
        <v>15</v>
      </c>
      <c r="F17" t="s">
        <v>21</v>
      </c>
      <c r="G17" s="11">
        <v>0.7</v>
      </c>
      <c r="H17" s="11">
        <v>0.7</v>
      </c>
      <c r="I17" s="11">
        <v>0.7</v>
      </c>
      <c r="J17" s="11">
        <v>0.7</v>
      </c>
      <c r="K17" s="12">
        <v>0.7</v>
      </c>
      <c r="L17" s="12">
        <v>0.7</v>
      </c>
      <c r="M17" s="12">
        <v>0.7</v>
      </c>
      <c r="N17" s="12">
        <v>0.7</v>
      </c>
      <c r="O17" s="233">
        <v>0.7</v>
      </c>
      <c r="P17" s="233">
        <v>0.7</v>
      </c>
      <c r="Q17" s="233">
        <v>0.7</v>
      </c>
      <c r="R17" s="233">
        <v>0.7</v>
      </c>
      <c r="S17" s="10">
        <v>0</v>
      </c>
      <c r="T17" s="10">
        <v>0</v>
      </c>
      <c r="U17" s="10">
        <v>0</v>
      </c>
      <c r="V17" s="10">
        <v>0</v>
      </c>
      <c r="W17" s="239">
        <v>0</v>
      </c>
      <c r="X17" s="239">
        <v>0</v>
      </c>
      <c r="Y17" s="239">
        <v>0</v>
      </c>
      <c r="Z17" s="239">
        <v>0</v>
      </c>
      <c r="AA17" s="1" t="s">
        <v>556</v>
      </c>
    </row>
    <row r="18" spans="1:27" x14ac:dyDescent="0.2">
      <c r="A18">
        <v>32</v>
      </c>
      <c r="B18" t="s">
        <v>102</v>
      </c>
      <c r="C18" t="s">
        <v>101</v>
      </c>
      <c r="D18">
        <v>3</v>
      </c>
      <c r="E18" t="s">
        <v>15</v>
      </c>
      <c r="F18" t="s">
        <v>21</v>
      </c>
      <c r="G18" s="11">
        <v>0.5</v>
      </c>
      <c r="H18" s="11">
        <v>0.5</v>
      </c>
      <c r="I18" s="11">
        <v>0.5</v>
      </c>
      <c r="J18" s="11">
        <v>0.5</v>
      </c>
      <c r="K18" s="12">
        <v>0.5</v>
      </c>
      <c r="L18" s="12">
        <v>0.5</v>
      </c>
      <c r="M18" s="12">
        <v>0.5</v>
      </c>
      <c r="N18" s="12">
        <v>0.5</v>
      </c>
      <c r="O18" s="233">
        <v>0.5</v>
      </c>
      <c r="P18" s="233">
        <v>0.5</v>
      </c>
      <c r="Q18" s="233">
        <v>0.5</v>
      </c>
      <c r="R18" s="233">
        <v>0.5</v>
      </c>
      <c r="S18" s="10">
        <v>0</v>
      </c>
      <c r="T18" s="10">
        <v>0</v>
      </c>
      <c r="U18" s="10">
        <v>0</v>
      </c>
      <c r="V18" s="10">
        <v>0</v>
      </c>
      <c r="W18" s="239">
        <v>0</v>
      </c>
      <c r="X18" s="239">
        <v>0</v>
      </c>
      <c r="Y18" s="239">
        <v>0</v>
      </c>
      <c r="Z18" s="239">
        <v>0</v>
      </c>
      <c r="AA18" s="1" t="s">
        <v>556</v>
      </c>
    </row>
    <row r="19" spans="1:27" x14ac:dyDescent="0.2">
      <c r="A19">
        <v>33</v>
      </c>
      <c r="B19" t="s">
        <v>103</v>
      </c>
      <c r="C19" t="s">
        <v>24</v>
      </c>
      <c r="D19">
        <v>3</v>
      </c>
      <c r="E19" t="s">
        <v>15</v>
      </c>
      <c r="F19" t="s">
        <v>21</v>
      </c>
      <c r="G19" s="11">
        <v>0.6</v>
      </c>
      <c r="H19" s="11">
        <v>0.6</v>
      </c>
      <c r="I19" s="11">
        <v>0.6</v>
      </c>
      <c r="J19" s="11">
        <v>0.6</v>
      </c>
      <c r="K19" s="12">
        <v>0.7</v>
      </c>
      <c r="L19" s="12">
        <v>0.7</v>
      </c>
      <c r="M19" s="12">
        <v>0.7</v>
      </c>
      <c r="N19" s="12">
        <v>0.7</v>
      </c>
      <c r="O19" s="233">
        <v>0.7</v>
      </c>
      <c r="P19" s="233">
        <v>0.7</v>
      </c>
      <c r="Q19" s="233">
        <v>0.7</v>
      </c>
      <c r="R19" s="233">
        <v>0.7</v>
      </c>
      <c r="S19" s="10">
        <v>0</v>
      </c>
      <c r="T19" s="10">
        <v>0</v>
      </c>
      <c r="U19" s="10">
        <v>0</v>
      </c>
      <c r="V19" s="10">
        <v>0</v>
      </c>
      <c r="W19" s="239">
        <v>0</v>
      </c>
      <c r="X19" s="239">
        <v>0</v>
      </c>
      <c r="Y19" s="239">
        <v>0</v>
      </c>
      <c r="Z19" s="239">
        <v>0</v>
      </c>
      <c r="AA19" s="1" t="s">
        <v>556</v>
      </c>
    </row>
    <row r="20" spans="1:27" x14ac:dyDescent="0.2">
      <c r="A20">
        <v>34</v>
      </c>
      <c r="B20" t="s">
        <v>104</v>
      </c>
      <c r="C20" t="s">
        <v>24</v>
      </c>
      <c r="D20">
        <v>3</v>
      </c>
      <c r="E20" t="s">
        <v>15</v>
      </c>
      <c r="F20" t="s">
        <v>21</v>
      </c>
      <c r="G20" s="11">
        <v>0.6</v>
      </c>
      <c r="H20" s="11">
        <v>0.6</v>
      </c>
      <c r="I20" s="11">
        <v>0.6</v>
      </c>
      <c r="J20" s="11">
        <v>0.6</v>
      </c>
      <c r="K20" s="12">
        <v>0.6</v>
      </c>
      <c r="L20" s="12">
        <v>0.6</v>
      </c>
      <c r="M20" s="12">
        <v>0.6</v>
      </c>
      <c r="N20" s="12">
        <v>0.6</v>
      </c>
      <c r="O20" s="233">
        <v>0.6</v>
      </c>
      <c r="P20" s="233">
        <v>0.6</v>
      </c>
      <c r="Q20" s="233">
        <v>0.6</v>
      </c>
      <c r="R20" s="233">
        <v>0.6</v>
      </c>
      <c r="S20" s="10">
        <v>0</v>
      </c>
      <c r="T20" s="10">
        <v>0</v>
      </c>
      <c r="U20" s="10">
        <v>0</v>
      </c>
      <c r="V20" s="10">
        <v>0</v>
      </c>
      <c r="W20" s="239">
        <v>0</v>
      </c>
      <c r="X20" s="239">
        <v>0</v>
      </c>
      <c r="Y20" s="239">
        <v>0</v>
      </c>
      <c r="Z20" s="239">
        <v>0</v>
      </c>
      <c r="AA20" s="1" t="s">
        <v>556</v>
      </c>
    </row>
    <row r="21" spans="1:27" x14ac:dyDescent="0.2">
      <c r="A21">
        <v>666</v>
      </c>
      <c r="B21" t="s">
        <v>548</v>
      </c>
      <c r="C21" t="s">
        <v>90</v>
      </c>
      <c r="D21">
        <v>3</v>
      </c>
      <c r="E21" t="s">
        <v>15</v>
      </c>
      <c r="F21" t="s">
        <v>21</v>
      </c>
      <c r="G21" s="11">
        <v>0</v>
      </c>
      <c r="H21" s="11">
        <v>0</v>
      </c>
      <c r="I21" s="11">
        <v>0</v>
      </c>
      <c r="J21" s="11">
        <v>0</v>
      </c>
      <c r="K21" s="12">
        <v>0</v>
      </c>
      <c r="L21" s="12">
        <v>0</v>
      </c>
      <c r="M21" s="12">
        <v>0</v>
      </c>
      <c r="N21" s="12">
        <v>0</v>
      </c>
      <c r="O21" s="233">
        <v>0</v>
      </c>
      <c r="P21" s="233">
        <v>0</v>
      </c>
      <c r="Q21" s="233">
        <v>0</v>
      </c>
      <c r="R21" s="233">
        <v>0</v>
      </c>
      <c r="S21" s="10">
        <v>1.5</v>
      </c>
      <c r="T21" s="10">
        <v>1.5</v>
      </c>
      <c r="U21" s="10">
        <v>1.5</v>
      </c>
      <c r="V21" s="10">
        <v>1.5</v>
      </c>
      <c r="W21" s="239">
        <v>1.6</v>
      </c>
      <c r="X21" s="239">
        <v>1.6</v>
      </c>
      <c r="Y21" s="239">
        <v>1.6</v>
      </c>
      <c r="Z21" s="239">
        <v>1.6</v>
      </c>
    </row>
    <row r="22" spans="1:27" x14ac:dyDescent="0.2">
      <c r="A22">
        <v>667</v>
      </c>
      <c r="B22" t="s">
        <v>549</v>
      </c>
      <c r="C22" t="s">
        <v>90</v>
      </c>
      <c r="D22">
        <v>3</v>
      </c>
      <c r="E22" t="s">
        <v>15</v>
      </c>
      <c r="F22" t="s">
        <v>37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2">
        <v>0</v>
      </c>
      <c r="M22" s="12">
        <v>0</v>
      </c>
      <c r="N22" s="12">
        <v>0</v>
      </c>
      <c r="O22" s="233">
        <v>0</v>
      </c>
      <c r="P22" s="233">
        <v>0</v>
      </c>
      <c r="Q22" s="233">
        <v>0</v>
      </c>
      <c r="R22" s="233">
        <v>0</v>
      </c>
      <c r="S22" s="10">
        <v>0.6</v>
      </c>
      <c r="T22" s="10">
        <v>0.6</v>
      </c>
      <c r="U22" s="10">
        <v>0.6</v>
      </c>
      <c r="V22" s="10">
        <v>0.6</v>
      </c>
      <c r="W22" s="239">
        <v>0.6</v>
      </c>
      <c r="X22" s="239">
        <v>0.6</v>
      </c>
      <c r="Y22" s="239">
        <v>0.6</v>
      </c>
      <c r="Z22" s="239">
        <v>0.6</v>
      </c>
    </row>
    <row r="23" spans="1:27" x14ac:dyDescent="0.2">
      <c r="A23">
        <v>668</v>
      </c>
      <c r="B23" t="s">
        <v>550</v>
      </c>
      <c r="C23" t="s">
        <v>90</v>
      </c>
      <c r="D23">
        <v>3</v>
      </c>
      <c r="E23" t="s">
        <v>15</v>
      </c>
      <c r="F23" t="s">
        <v>21</v>
      </c>
      <c r="G23" s="11">
        <v>0</v>
      </c>
      <c r="H23" s="11">
        <v>0</v>
      </c>
      <c r="I23" s="11">
        <v>0</v>
      </c>
      <c r="J23" s="11">
        <v>0</v>
      </c>
      <c r="K23" s="12">
        <v>0</v>
      </c>
      <c r="L23" s="12">
        <v>0</v>
      </c>
      <c r="M23" s="12">
        <v>0</v>
      </c>
      <c r="N23" s="12">
        <v>0</v>
      </c>
      <c r="O23" s="233">
        <v>0</v>
      </c>
      <c r="P23" s="233">
        <v>0</v>
      </c>
      <c r="Q23" s="233">
        <v>0</v>
      </c>
      <c r="R23" s="233">
        <v>0</v>
      </c>
      <c r="S23" s="10">
        <v>0.7</v>
      </c>
      <c r="T23" s="10">
        <v>0.7</v>
      </c>
      <c r="U23" s="10">
        <v>0.7</v>
      </c>
      <c r="V23" s="10">
        <v>0.7</v>
      </c>
      <c r="W23" s="239">
        <v>0.5</v>
      </c>
      <c r="X23" s="239">
        <v>0.5</v>
      </c>
      <c r="Y23" s="239">
        <v>0.5</v>
      </c>
      <c r="Z23" s="239">
        <v>0.5</v>
      </c>
    </row>
    <row r="24" spans="1:27" x14ac:dyDescent="0.2">
      <c r="A24">
        <v>670</v>
      </c>
      <c r="B24" t="s">
        <v>558</v>
      </c>
      <c r="C24" t="s">
        <v>90</v>
      </c>
      <c r="D24">
        <v>3</v>
      </c>
      <c r="E24" t="s">
        <v>15</v>
      </c>
      <c r="F24" t="s">
        <v>21</v>
      </c>
      <c r="G24" s="11">
        <v>0</v>
      </c>
      <c r="H24" s="11">
        <v>0</v>
      </c>
      <c r="I24" s="11">
        <v>0</v>
      </c>
      <c r="J24" s="11">
        <v>0</v>
      </c>
      <c r="K24" s="12">
        <v>0</v>
      </c>
      <c r="L24" s="12">
        <v>0</v>
      </c>
      <c r="M24" s="12">
        <v>0</v>
      </c>
      <c r="N24" s="12">
        <v>0</v>
      </c>
      <c r="O24" s="233">
        <v>0</v>
      </c>
      <c r="P24" s="233">
        <v>0</v>
      </c>
      <c r="Q24" s="233">
        <v>0</v>
      </c>
      <c r="R24" s="233">
        <v>0</v>
      </c>
      <c r="S24" s="10">
        <v>1.8</v>
      </c>
      <c r="T24" s="10">
        <v>1.8</v>
      </c>
      <c r="U24" s="10">
        <v>1.8</v>
      </c>
      <c r="V24" s="10">
        <v>1.8</v>
      </c>
      <c r="W24" s="239">
        <v>1.5</v>
      </c>
      <c r="X24" s="239">
        <v>1.5</v>
      </c>
      <c r="Y24" s="239">
        <v>1.5</v>
      </c>
      <c r="Z24" s="239">
        <v>1.5</v>
      </c>
    </row>
    <row r="25" spans="1:27" x14ac:dyDescent="0.2">
      <c r="A25">
        <v>671</v>
      </c>
      <c r="B25" t="s">
        <v>551</v>
      </c>
      <c r="C25" t="s">
        <v>93</v>
      </c>
      <c r="D25">
        <v>3</v>
      </c>
      <c r="E25" t="s">
        <v>15</v>
      </c>
      <c r="F25" t="s">
        <v>37</v>
      </c>
      <c r="G25" s="11">
        <v>0</v>
      </c>
      <c r="H25" s="11">
        <v>0</v>
      </c>
      <c r="I25" s="11">
        <v>0</v>
      </c>
      <c r="J25" s="11">
        <v>0</v>
      </c>
      <c r="K25" s="12">
        <v>0</v>
      </c>
      <c r="L25" s="12">
        <v>0</v>
      </c>
      <c r="M25" s="12">
        <v>0</v>
      </c>
      <c r="N25" s="12">
        <v>0</v>
      </c>
      <c r="O25" s="233">
        <v>0</v>
      </c>
      <c r="P25" s="233">
        <v>0</v>
      </c>
      <c r="Q25" s="233">
        <v>0</v>
      </c>
      <c r="R25" s="233">
        <v>0</v>
      </c>
      <c r="S25" s="10">
        <v>0.4</v>
      </c>
      <c r="T25" s="10">
        <v>0.4</v>
      </c>
      <c r="U25" s="10">
        <v>0.4</v>
      </c>
      <c r="V25" s="10">
        <v>0.4</v>
      </c>
      <c r="W25" s="239">
        <v>0.4</v>
      </c>
      <c r="X25" s="239">
        <v>0.4</v>
      </c>
      <c r="Y25" s="239">
        <v>0.4</v>
      </c>
      <c r="Z25" s="239">
        <v>0.4</v>
      </c>
    </row>
    <row r="26" spans="1:27" x14ac:dyDescent="0.2">
      <c r="A26">
        <v>672</v>
      </c>
      <c r="B26" t="s">
        <v>552</v>
      </c>
      <c r="C26" t="s">
        <v>93</v>
      </c>
      <c r="D26">
        <v>3</v>
      </c>
      <c r="E26" t="s">
        <v>15</v>
      </c>
      <c r="F26" t="s">
        <v>37</v>
      </c>
      <c r="G26" s="11">
        <v>0</v>
      </c>
      <c r="H26" s="11">
        <v>0</v>
      </c>
      <c r="I26" s="11">
        <v>0</v>
      </c>
      <c r="J26" s="11">
        <v>0</v>
      </c>
      <c r="K26" s="12">
        <v>0</v>
      </c>
      <c r="L26" s="12">
        <v>0</v>
      </c>
      <c r="M26" s="12">
        <v>0</v>
      </c>
      <c r="N26" s="12">
        <v>0</v>
      </c>
      <c r="O26" s="233">
        <v>0</v>
      </c>
      <c r="P26" s="233">
        <v>0</v>
      </c>
      <c r="Q26" s="233">
        <v>0</v>
      </c>
      <c r="R26" s="233">
        <v>0</v>
      </c>
      <c r="S26" s="10">
        <v>0.5</v>
      </c>
      <c r="T26" s="10">
        <v>0.5</v>
      </c>
      <c r="U26" s="10">
        <v>0.5</v>
      </c>
      <c r="V26" s="10">
        <v>0.5</v>
      </c>
      <c r="W26" s="239">
        <v>0.4</v>
      </c>
      <c r="X26" s="239">
        <v>0.4</v>
      </c>
      <c r="Y26" s="239">
        <v>0.4</v>
      </c>
      <c r="Z26" s="239">
        <v>0.4</v>
      </c>
    </row>
    <row r="27" spans="1:27" x14ac:dyDescent="0.2">
      <c r="A27">
        <v>673</v>
      </c>
      <c r="B27" t="s">
        <v>553</v>
      </c>
      <c r="C27" t="s">
        <v>24</v>
      </c>
      <c r="D27">
        <v>3</v>
      </c>
      <c r="E27" t="s">
        <v>15</v>
      </c>
      <c r="F27" t="s">
        <v>37</v>
      </c>
      <c r="G27" s="11">
        <v>0</v>
      </c>
      <c r="H27" s="11">
        <v>0</v>
      </c>
      <c r="I27" s="11">
        <v>0</v>
      </c>
      <c r="J27" s="11">
        <v>0</v>
      </c>
      <c r="K27" s="12">
        <v>0</v>
      </c>
      <c r="L27" s="12">
        <v>0</v>
      </c>
      <c r="M27" s="12">
        <v>0</v>
      </c>
      <c r="N27" s="12">
        <v>0</v>
      </c>
      <c r="O27" s="233">
        <v>0</v>
      </c>
      <c r="P27" s="233">
        <v>0</v>
      </c>
      <c r="Q27" s="233">
        <v>0</v>
      </c>
      <c r="R27" s="233">
        <v>0</v>
      </c>
      <c r="S27" s="10">
        <v>0.2</v>
      </c>
      <c r="T27" s="10">
        <v>0.2</v>
      </c>
      <c r="U27" s="10">
        <v>0.2</v>
      </c>
      <c r="V27" s="10">
        <v>0.2</v>
      </c>
      <c r="W27" s="239">
        <v>0.2</v>
      </c>
      <c r="X27" s="239">
        <v>0.2</v>
      </c>
      <c r="Y27" s="239">
        <v>0.2</v>
      </c>
      <c r="Z27" s="239">
        <v>0.2</v>
      </c>
    </row>
    <row r="28" spans="1:27" x14ac:dyDescent="0.2">
      <c r="A28">
        <v>669</v>
      </c>
      <c r="B28" t="s">
        <v>554</v>
      </c>
      <c r="C28" t="s">
        <v>90</v>
      </c>
      <c r="D28">
        <v>3</v>
      </c>
      <c r="E28" t="s">
        <v>15</v>
      </c>
      <c r="F28" t="s">
        <v>37</v>
      </c>
      <c r="G28" s="11">
        <v>0</v>
      </c>
      <c r="H28" s="11">
        <v>0</v>
      </c>
      <c r="I28" s="11">
        <v>0</v>
      </c>
      <c r="J28" s="11">
        <v>0</v>
      </c>
      <c r="K28" s="12">
        <v>0</v>
      </c>
      <c r="L28" s="12">
        <v>0</v>
      </c>
      <c r="M28" s="12">
        <v>0</v>
      </c>
      <c r="N28" s="12">
        <v>0</v>
      </c>
      <c r="O28" s="233">
        <v>0</v>
      </c>
      <c r="P28" s="233">
        <v>0</v>
      </c>
      <c r="Q28" s="233">
        <v>0</v>
      </c>
      <c r="R28" s="233">
        <v>0</v>
      </c>
      <c r="S28" s="10">
        <v>0.1</v>
      </c>
      <c r="T28" s="10">
        <v>0.1</v>
      </c>
      <c r="U28" s="10">
        <v>0.1</v>
      </c>
      <c r="V28" s="10">
        <v>0.1</v>
      </c>
      <c r="W28" s="239">
        <v>0.1</v>
      </c>
      <c r="X28" s="239">
        <v>0.1</v>
      </c>
      <c r="Y28" s="239">
        <v>0.1</v>
      </c>
      <c r="Z28" s="239">
        <v>0.1</v>
      </c>
    </row>
    <row r="29" spans="1:27" x14ac:dyDescent="0.2">
      <c r="F29" s="13" t="s">
        <v>27</v>
      </c>
      <c r="G29" s="15">
        <f t="shared" ref="G29:R29" si="0">SUM(G4:G28)</f>
        <v>8.1999999999999993</v>
      </c>
      <c r="H29" s="15">
        <f t="shared" si="0"/>
        <v>8.1999999999999993</v>
      </c>
      <c r="I29" s="15">
        <f t="shared" si="0"/>
        <v>8.1999999999999993</v>
      </c>
      <c r="J29" s="15">
        <f t="shared" si="0"/>
        <v>8.1999999999999993</v>
      </c>
      <c r="K29" s="16">
        <f t="shared" si="0"/>
        <v>7.9999999999999991</v>
      </c>
      <c r="L29" s="16">
        <f t="shared" si="0"/>
        <v>7.9999999999999991</v>
      </c>
      <c r="M29" s="16">
        <f t="shared" si="0"/>
        <v>7.9999999999999991</v>
      </c>
      <c r="N29" s="16">
        <f t="shared" si="0"/>
        <v>7.9999999999999991</v>
      </c>
      <c r="O29" s="234">
        <f t="shared" si="0"/>
        <v>7.8</v>
      </c>
      <c r="P29" s="234">
        <f t="shared" si="0"/>
        <v>7.8</v>
      </c>
      <c r="Q29" s="234">
        <f t="shared" si="0"/>
        <v>7.8</v>
      </c>
      <c r="R29" s="234">
        <f t="shared" si="0"/>
        <v>7.8</v>
      </c>
      <c r="S29" s="14">
        <f t="shared" ref="S29:Z29" si="1">SUM(S4:S28)</f>
        <v>7.5</v>
      </c>
      <c r="T29" s="14">
        <f t="shared" si="1"/>
        <v>7.5</v>
      </c>
      <c r="U29" s="14">
        <f t="shared" si="1"/>
        <v>7.5</v>
      </c>
      <c r="V29" s="14">
        <f t="shared" si="1"/>
        <v>7.5</v>
      </c>
      <c r="W29" s="240">
        <f t="shared" si="1"/>
        <v>7.0000000000000009</v>
      </c>
      <c r="X29" s="240">
        <f t="shared" si="1"/>
        <v>7.0000000000000009</v>
      </c>
      <c r="Y29" s="240">
        <f t="shared" si="1"/>
        <v>7.0000000000000009</v>
      </c>
      <c r="Z29" s="240">
        <f t="shared" si="1"/>
        <v>7.0000000000000009</v>
      </c>
    </row>
    <row r="30" spans="1:27" x14ac:dyDescent="0.2">
      <c r="F30" s="13" t="s">
        <v>28</v>
      </c>
      <c r="G30" s="338">
        <f>SUM(G29,H29,I29,J29)/4</f>
        <v>8.1999999999999993</v>
      </c>
      <c r="H30" s="339"/>
      <c r="I30" s="339"/>
      <c r="J30" s="339"/>
      <c r="K30" s="329">
        <f>SUM(K29,L29,M29,N29)/4</f>
        <v>7.9999999999999991</v>
      </c>
      <c r="L30" s="330"/>
      <c r="M30" s="330"/>
      <c r="N30" s="330"/>
      <c r="O30" s="340">
        <f>SUM(O29,P29,Q29,R29)/4</f>
        <v>7.8</v>
      </c>
      <c r="P30" s="341"/>
      <c r="Q30" s="341"/>
      <c r="R30" s="341"/>
      <c r="S30" s="331">
        <f>SUM(S29,T29,U29,V29)/4</f>
        <v>7.5</v>
      </c>
      <c r="T30" s="332"/>
      <c r="U30" s="332"/>
      <c r="V30" s="332"/>
      <c r="W30" s="349">
        <f>SUM(W29,X29,Y29,Z29)/4</f>
        <v>7.0000000000000009</v>
      </c>
      <c r="X30" s="350"/>
      <c r="Y30" s="350"/>
      <c r="Z30" s="350"/>
    </row>
  </sheetData>
  <mergeCells count="16">
    <mergeCell ref="W1:Z1"/>
    <mergeCell ref="W30:Z30"/>
    <mergeCell ref="A1:A3"/>
    <mergeCell ref="B1:B3"/>
    <mergeCell ref="C1:C3"/>
    <mergeCell ref="D1:D3"/>
    <mergeCell ref="E1:E2"/>
    <mergeCell ref="G30:J30"/>
    <mergeCell ref="K30:N30"/>
    <mergeCell ref="O30:R30"/>
    <mergeCell ref="S30:V30"/>
    <mergeCell ref="F1:F2"/>
    <mergeCell ref="G1:J1"/>
    <mergeCell ref="K1:N1"/>
    <mergeCell ref="O1:R1"/>
    <mergeCell ref="S1:V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30</vt:i4>
      </vt:variant>
      <vt:variant>
        <vt:lpstr>Intervalli denominati</vt:lpstr>
      </vt:variant>
      <vt:variant>
        <vt:i4>1</vt:i4>
      </vt:variant>
    </vt:vector>
  </HeadingPairs>
  <TitlesOfParts>
    <vt:vector size="31" baseType="lpstr">
      <vt:lpstr>OVERVIEW</vt:lpstr>
      <vt:lpstr>FIT</vt:lpstr>
      <vt:lpstr>FT2</vt:lpstr>
      <vt:lpstr>FIT3</vt:lpstr>
      <vt:lpstr>Analysis Coord.</vt:lpstr>
      <vt:lpstr>CRU</vt:lpstr>
      <vt:lpstr>CTP</vt:lpstr>
      <vt:lpstr>DPG</vt:lpstr>
      <vt:lpstr>DCS</vt:lpstr>
      <vt:lpstr>EMCAL</vt:lpstr>
      <vt:lpstr>HMPID</vt:lpstr>
      <vt:lpstr>ITS</vt:lpstr>
      <vt:lpstr>LHC_IF</vt:lpstr>
      <vt:lpstr>Management</vt:lpstr>
      <vt:lpstr>MFT</vt:lpstr>
      <vt:lpstr>MUON</vt:lpstr>
      <vt:lpstr>O2_EPN</vt:lpstr>
      <vt:lpstr>O2_FLP</vt:lpstr>
      <vt:lpstr>O2_PDP</vt:lpstr>
      <vt:lpstr>Outreach</vt:lpstr>
      <vt:lpstr>PHOS</vt:lpstr>
      <vt:lpstr>Phys. Coord.</vt:lpstr>
      <vt:lpstr>Techn. Coord.</vt:lpstr>
      <vt:lpstr>TOF</vt:lpstr>
      <vt:lpstr>TPC</vt:lpstr>
      <vt:lpstr>TRD</vt:lpstr>
      <vt:lpstr>Trigger Coord.</vt:lpstr>
      <vt:lpstr>ZDC</vt:lpstr>
      <vt:lpstr>FOCAL</vt:lpstr>
      <vt:lpstr>ITS3</vt:lpstr>
      <vt:lpstr>OVERVIEW!Area_stampa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Masera</dc:creator>
  <cp:lastModifiedBy>Massimo Masera</cp:lastModifiedBy>
  <cp:lastPrinted>2025-01-22T11:24:14Z</cp:lastPrinted>
  <dcterms:created xsi:type="dcterms:W3CDTF">2023-10-05T07:32:08Z</dcterms:created>
  <dcterms:modified xsi:type="dcterms:W3CDTF">2025-01-23T12:10:10Z</dcterms:modified>
</cp:coreProperties>
</file>